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75" windowWidth="14640" windowHeight="9645"/>
  </bookViews>
  <sheets>
    <sheet name="Data &amp; VaR" sheetId="1" r:id="rId1"/>
    <sheet name="BackTesting Histogram" sheetId="4" r:id="rId2"/>
  </sheets>
  <definedNames>
    <definedName name="_xlnm._FilterDatabase" localSheetId="0" hidden="1">'Data &amp; VaR'!$K$3:$O$9</definedName>
  </definedNames>
  <calcPr calcId="125725"/>
</workbook>
</file>

<file path=xl/calcChain.xml><?xml version="1.0" encoding="utf-8"?>
<calcChain xmlns="http://schemas.openxmlformats.org/spreadsheetml/2006/main">
  <c r="P5" i="1"/>
  <c r="P6"/>
  <c r="P7"/>
  <c r="P8"/>
  <c r="P9"/>
  <c r="P10"/>
  <c r="P4"/>
  <c r="S9"/>
  <c r="S10"/>
  <c r="O10"/>
  <c r="N10"/>
  <c r="L10"/>
  <c r="M10" s="1"/>
  <c r="C40" i="4"/>
  <c r="C39"/>
  <c r="C38"/>
  <c r="C37"/>
  <c r="C36"/>
  <c r="C35"/>
  <c r="O5" i="1"/>
  <c r="O6"/>
  <c r="O7"/>
  <c r="O8"/>
  <c r="O9"/>
  <c r="O4"/>
  <c r="O3"/>
  <c r="B13"/>
  <c r="N4"/>
  <c r="M6"/>
  <c r="M7"/>
  <c r="M8"/>
  <c r="M9"/>
  <c r="M5"/>
  <c r="M4"/>
  <c r="L9"/>
  <c r="L8"/>
  <c r="L7"/>
  <c r="L6"/>
  <c r="L5"/>
  <c r="L4"/>
  <c r="T7"/>
  <c r="T6"/>
  <c r="T5"/>
  <c r="T4"/>
  <c r="T13"/>
  <c r="T952"/>
  <c r="T951"/>
  <c r="T950"/>
  <c r="T949"/>
  <c r="T948"/>
  <c r="T947"/>
  <c r="T946"/>
  <c r="T945"/>
  <c r="T944"/>
  <c r="T943"/>
  <c r="T942"/>
  <c r="T941"/>
  <c r="T940"/>
  <c r="T939"/>
  <c r="T938"/>
  <c r="T937"/>
  <c r="T936"/>
  <c r="T935"/>
  <c r="T934"/>
  <c r="T933"/>
  <c r="T932"/>
  <c r="T931"/>
  <c r="T930"/>
  <c r="T929"/>
  <c r="T928"/>
  <c r="T927"/>
  <c r="T926"/>
  <c r="T925"/>
  <c r="T924"/>
  <c r="T923"/>
  <c r="T922"/>
  <c r="T921"/>
  <c r="T920"/>
  <c r="T919"/>
  <c r="T918"/>
  <c r="T917"/>
  <c r="T916"/>
  <c r="T915"/>
  <c r="T914"/>
  <c r="T913"/>
  <c r="T912"/>
  <c r="T911"/>
  <c r="T910"/>
  <c r="T909"/>
  <c r="T908"/>
  <c r="T907"/>
  <c r="T906"/>
  <c r="T905"/>
  <c r="T904"/>
  <c r="T903"/>
  <c r="T902"/>
  <c r="T901"/>
  <c r="T900"/>
  <c r="T899"/>
  <c r="T898"/>
  <c r="T897"/>
  <c r="T896"/>
  <c r="T895"/>
  <c r="T894"/>
  <c r="T893"/>
  <c r="T892"/>
  <c r="T891"/>
  <c r="T890"/>
  <c r="T889"/>
  <c r="T888"/>
  <c r="T887"/>
  <c r="T886"/>
  <c r="T885"/>
  <c r="T884"/>
  <c r="T883"/>
  <c r="T882"/>
  <c r="T881"/>
  <c r="T880"/>
  <c r="T879"/>
  <c r="T878"/>
  <c r="T877"/>
  <c r="T876"/>
  <c r="T875"/>
  <c r="T874"/>
  <c r="T873"/>
  <c r="T872"/>
  <c r="T871"/>
  <c r="T870"/>
  <c r="T869"/>
  <c r="T868"/>
  <c r="T867"/>
  <c r="T866"/>
  <c r="T865"/>
  <c r="T864"/>
  <c r="T863"/>
  <c r="T862"/>
  <c r="T861"/>
  <c r="T860"/>
  <c r="T859"/>
  <c r="T858"/>
  <c r="T857"/>
  <c r="T856"/>
  <c r="T855"/>
  <c r="T854"/>
  <c r="T853"/>
  <c r="T852"/>
  <c r="T851"/>
  <c r="T850"/>
  <c r="T849"/>
  <c r="T848"/>
  <c r="T847"/>
  <c r="T846"/>
  <c r="T845"/>
  <c r="T844"/>
  <c r="T843"/>
  <c r="T842"/>
  <c r="T841"/>
  <c r="T840"/>
  <c r="T839"/>
  <c r="T838"/>
  <c r="T837"/>
  <c r="T836"/>
  <c r="T835"/>
  <c r="T834"/>
  <c r="T833"/>
  <c r="T832"/>
  <c r="T831"/>
  <c r="T830"/>
  <c r="T829"/>
  <c r="T828"/>
  <c r="T827"/>
  <c r="T826"/>
  <c r="T825"/>
  <c r="T824"/>
  <c r="T823"/>
  <c r="T822"/>
  <c r="T821"/>
  <c r="T820"/>
  <c r="T819"/>
  <c r="T818"/>
  <c r="T817"/>
  <c r="T816"/>
  <c r="T815"/>
  <c r="T814"/>
  <c r="T813"/>
  <c r="T812"/>
  <c r="T811"/>
  <c r="T810"/>
  <c r="T809"/>
  <c r="T808"/>
  <c r="T807"/>
  <c r="T806"/>
  <c r="T805"/>
  <c r="T804"/>
  <c r="T803"/>
  <c r="T802"/>
  <c r="T801"/>
  <c r="T800"/>
  <c r="T799"/>
  <c r="T798"/>
  <c r="T797"/>
  <c r="T796"/>
  <c r="T795"/>
  <c r="T794"/>
  <c r="T793"/>
  <c r="T792"/>
  <c r="T791"/>
  <c r="T790"/>
  <c r="T789"/>
  <c r="T788"/>
  <c r="T787"/>
  <c r="T786"/>
  <c r="T785"/>
  <c r="T784"/>
  <c r="T783"/>
  <c r="T782"/>
  <c r="T781"/>
  <c r="T780"/>
  <c r="T779"/>
  <c r="T778"/>
  <c r="T777"/>
  <c r="T776"/>
  <c r="T775"/>
  <c r="T774"/>
  <c r="T773"/>
  <c r="T772"/>
  <c r="T771"/>
  <c r="T770"/>
  <c r="T769"/>
  <c r="T768"/>
  <c r="T767"/>
  <c r="T766"/>
  <c r="T765"/>
  <c r="T764"/>
  <c r="T763"/>
  <c r="T762"/>
  <c r="T761"/>
  <c r="T760"/>
  <c r="T759"/>
  <c r="T758"/>
  <c r="T757"/>
  <c r="T756"/>
  <c r="T755"/>
  <c r="T754"/>
  <c r="T753"/>
  <c r="T752"/>
  <c r="T751"/>
  <c r="T750"/>
  <c r="T749"/>
  <c r="T748"/>
  <c r="T747"/>
  <c r="T746"/>
  <c r="T745"/>
  <c r="T744"/>
  <c r="T743"/>
  <c r="T742"/>
  <c r="T741"/>
  <c r="T740"/>
  <c r="T739"/>
  <c r="T738"/>
  <c r="T737"/>
  <c r="T736"/>
  <c r="T735"/>
  <c r="T734"/>
  <c r="T733"/>
  <c r="T732"/>
  <c r="T731"/>
  <c r="T730"/>
  <c r="T729"/>
  <c r="T728"/>
  <c r="T727"/>
  <c r="T726"/>
  <c r="T725"/>
  <c r="T724"/>
  <c r="T723"/>
  <c r="T722"/>
  <c r="T721"/>
  <c r="T720"/>
  <c r="T719"/>
  <c r="T718"/>
  <c r="T717"/>
  <c r="T716"/>
  <c r="T715"/>
  <c r="T714"/>
  <c r="T713"/>
  <c r="T712"/>
  <c r="T711"/>
  <c r="T710"/>
  <c r="T709"/>
  <c r="T708"/>
  <c r="T707"/>
  <c r="T706"/>
  <c r="T705"/>
  <c r="T704"/>
  <c r="T703"/>
  <c r="T702"/>
  <c r="T701"/>
  <c r="T700"/>
  <c r="T699"/>
  <c r="T698"/>
  <c r="T697"/>
  <c r="T696"/>
  <c r="T695"/>
  <c r="T694"/>
  <c r="T693"/>
  <c r="T692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T655"/>
  <c r="T654"/>
  <c r="T653"/>
  <c r="T652"/>
  <c r="T651"/>
  <c r="T650"/>
  <c r="T649"/>
  <c r="T648"/>
  <c r="T647"/>
  <c r="T646"/>
  <c r="T645"/>
  <c r="T644"/>
  <c r="T643"/>
  <c r="T642"/>
  <c r="T641"/>
  <c r="T640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11"/>
  <c r="T610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T470"/>
  <c r="T469"/>
  <c r="T468"/>
  <c r="T467"/>
  <c r="T466"/>
  <c r="T465"/>
  <c r="T464"/>
  <c r="T463"/>
  <c r="T462"/>
  <c r="T461"/>
  <c r="T460"/>
  <c r="T459"/>
  <c r="T458"/>
  <c r="T457"/>
  <c r="T456"/>
  <c r="T455"/>
  <c r="T454"/>
  <c r="T453"/>
  <c r="T452"/>
  <c r="T451"/>
  <c r="T450"/>
  <c r="T449"/>
  <c r="T448"/>
  <c r="T447"/>
  <c r="T446"/>
  <c r="T445"/>
  <c r="T444"/>
  <c r="T443"/>
  <c r="T442"/>
  <c r="T441"/>
  <c r="T440"/>
  <c r="T439"/>
  <c r="T438"/>
  <c r="T437"/>
  <c r="T436"/>
  <c r="T435"/>
  <c r="T434"/>
  <c r="T433"/>
  <c r="T432"/>
  <c r="T431"/>
  <c r="T430"/>
  <c r="T429"/>
  <c r="T428"/>
  <c r="T427"/>
  <c r="T426"/>
  <c r="T425"/>
  <c r="T424"/>
  <c r="T423"/>
  <c r="T422"/>
  <c r="T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388"/>
  <c r="T387"/>
  <c r="T386"/>
  <c r="T385"/>
  <c r="T384"/>
  <c r="T383"/>
  <c r="T382"/>
  <c r="T381"/>
  <c r="T380"/>
  <c r="T379"/>
  <c r="T378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S952"/>
  <c r="S951"/>
  <c r="S950"/>
  <c r="S949"/>
  <c r="S948"/>
  <c r="S947"/>
  <c r="S946"/>
  <c r="S945"/>
  <c r="S944"/>
  <c r="S943"/>
  <c r="S942"/>
  <c r="S941"/>
  <c r="S940"/>
  <c r="S939"/>
  <c r="S938"/>
  <c r="S937"/>
  <c r="S936"/>
  <c r="S935"/>
  <c r="S934"/>
  <c r="S933"/>
  <c r="S932"/>
  <c r="S931"/>
  <c r="S930"/>
  <c r="S929"/>
  <c r="S928"/>
  <c r="S927"/>
  <c r="S926"/>
  <c r="S925"/>
  <c r="S924"/>
  <c r="S923"/>
  <c r="S922"/>
  <c r="S921"/>
  <c r="S920"/>
  <c r="S919"/>
  <c r="S918"/>
  <c r="S917"/>
  <c r="S916"/>
  <c r="S915"/>
  <c r="S914"/>
  <c r="S913"/>
  <c r="S912"/>
  <c r="S911"/>
  <c r="S910"/>
  <c r="S909"/>
  <c r="S908"/>
  <c r="S907"/>
  <c r="S906"/>
  <c r="S905"/>
  <c r="S904"/>
  <c r="S903"/>
  <c r="S902"/>
  <c r="S901"/>
  <c r="S900"/>
  <c r="S899"/>
  <c r="S898"/>
  <c r="S897"/>
  <c r="S896"/>
  <c r="S895"/>
  <c r="S894"/>
  <c r="S893"/>
  <c r="S892"/>
  <c r="S891"/>
  <c r="S890"/>
  <c r="S889"/>
  <c r="S888"/>
  <c r="S887"/>
  <c r="S886"/>
  <c r="S885"/>
  <c r="S884"/>
  <c r="S883"/>
  <c r="S882"/>
  <c r="S881"/>
  <c r="S880"/>
  <c r="S879"/>
  <c r="S878"/>
  <c r="S877"/>
  <c r="S876"/>
  <c r="S875"/>
  <c r="S874"/>
  <c r="S873"/>
  <c r="S872"/>
  <c r="S871"/>
  <c r="S870"/>
  <c r="S869"/>
  <c r="S868"/>
  <c r="S867"/>
  <c r="S866"/>
  <c r="S865"/>
  <c r="S864"/>
  <c r="S863"/>
  <c r="S862"/>
  <c r="S861"/>
  <c r="S860"/>
  <c r="S859"/>
  <c r="S858"/>
  <c r="S857"/>
  <c r="S856"/>
  <c r="S855"/>
  <c r="S854"/>
  <c r="S853"/>
  <c r="S852"/>
  <c r="S851"/>
  <c r="S850"/>
  <c r="S849"/>
  <c r="S848"/>
  <c r="S847"/>
  <c r="S846"/>
  <c r="S845"/>
  <c r="S844"/>
  <c r="S843"/>
  <c r="S842"/>
  <c r="S841"/>
  <c r="S840"/>
  <c r="S839"/>
  <c r="S838"/>
  <c r="S837"/>
  <c r="S836"/>
  <c r="S835"/>
  <c r="S834"/>
  <c r="S833"/>
  <c r="S832"/>
  <c r="S831"/>
  <c r="S830"/>
  <c r="S829"/>
  <c r="S828"/>
  <c r="S827"/>
  <c r="S826"/>
  <c r="S825"/>
  <c r="S824"/>
  <c r="S823"/>
  <c r="S822"/>
  <c r="S821"/>
  <c r="S820"/>
  <c r="S819"/>
  <c r="S818"/>
  <c r="S817"/>
  <c r="S816"/>
  <c r="S815"/>
  <c r="S814"/>
  <c r="S813"/>
  <c r="S812"/>
  <c r="S811"/>
  <c r="S810"/>
  <c r="S809"/>
  <c r="S808"/>
  <c r="S807"/>
  <c r="S806"/>
  <c r="S805"/>
  <c r="S804"/>
  <c r="S803"/>
  <c r="S802"/>
  <c r="S801"/>
  <c r="S800"/>
  <c r="S799"/>
  <c r="S798"/>
  <c r="S797"/>
  <c r="S796"/>
  <c r="S795"/>
  <c r="S794"/>
  <c r="S793"/>
  <c r="S792"/>
  <c r="S791"/>
  <c r="S790"/>
  <c r="S789"/>
  <c r="S788"/>
  <c r="S787"/>
  <c r="S786"/>
  <c r="S785"/>
  <c r="S784"/>
  <c r="S783"/>
  <c r="S782"/>
  <c r="S781"/>
  <c r="S780"/>
  <c r="S779"/>
  <c r="S778"/>
  <c r="S777"/>
  <c r="S776"/>
  <c r="S775"/>
  <c r="S774"/>
  <c r="S773"/>
  <c r="S772"/>
  <c r="S771"/>
  <c r="S770"/>
  <c r="S769"/>
  <c r="S768"/>
  <c r="S767"/>
  <c r="S766"/>
  <c r="S765"/>
  <c r="S764"/>
  <c r="S763"/>
  <c r="S762"/>
  <c r="S761"/>
  <c r="S760"/>
  <c r="S759"/>
  <c r="S758"/>
  <c r="S757"/>
  <c r="S756"/>
  <c r="S755"/>
  <c r="S754"/>
  <c r="S753"/>
  <c r="S752"/>
  <c r="S751"/>
  <c r="S750"/>
  <c r="S749"/>
  <c r="S748"/>
  <c r="S747"/>
  <c r="S746"/>
  <c r="S745"/>
  <c r="S744"/>
  <c r="S743"/>
  <c r="S742"/>
  <c r="S741"/>
  <c r="S740"/>
  <c r="S739"/>
  <c r="S738"/>
  <c r="S737"/>
  <c r="S736"/>
  <c r="S735"/>
  <c r="S734"/>
  <c r="S733"/>
  <c r="S732"/>
  <c r="S731"/>
  <c r="S730"/>
  <c r="S729"/>
  <c r="S728"/>
  <c r="S727"/>
  <c r="S726"/>
  <c r="S725"/>
  <c r="S724"/>
  <c r="S723"/>
  <c r="S722"/>
  <c r="S721"/>
  <c r="S720"/>
  <c r="S719"/>
  <c r="S718"/>
  <c r="S717"/>
  <c r="S716"/>
  <c r="S715"/>
  <c r="S714"/>
  <c r="S713"/>
  <c r="S712"/>
  <c r="S711"/>
  <c r="S710"/>
  <c r="S709"/>
  <c r="S708"/>
  <c r="S707"/>
  <c r="S706"/>
  <c r="S705"/>
  <c r="S704"/>
  <c r="S703"/>
  <c r="S702"/>
  <c r="S701"/>
  <c r="S700"/>
  <c r="S699"/>
  <c r="S698"/>
  <c r="S697"/>
  <c r="S696"/>
  <c r="S695"/>
  <c r="S694"/>
  <c r="S693"/>
  <c r="S692"/>
  <c r="S691"/>
  <c r="S690"/>
  <c r="S689"/>
  <c r="S688"/>
  <c r="S687"/>
  <c r="S686"/>
  <c r="S685"/>
  <c r="S684"/>
  <c r="S683"/>
  <c r="S682"/>
  <c r="S681"/>
  <c r="S680"/>
  <c r="S679"/>
  <c r="S678"/>
  <c r="S677"/>
  <c r="S676"/>
  <c r="S675"/>
  <c r="S674"/>
  <c r="S673"/>
  <c r="S672"/>
  <c r="S671"/>
  <c r="S670"/>
  <c r="S669"/>
  <c r="S668"/>
  <c r="S667"/>
  <c r="S666"/>
  <c r="S665"/>
  <c r="S664"/>
  <c r="S663"/>
  <c r="S662"/>
  <c r="S661"/>
  <c r="S660"/>
  <c r="S659"/>
  <c r="S658"/>
  <c r="S657"/>
  <c r="S656"/>
  <c r="S655"/>
  <c r="S654"/>
  <c r="S653"/>
  <c r="S652"/>
  <c r="S651"/>
  <c r="S650"/>
  <c r="S649"/>
  <c r="S648"/>
  <c r="S647"/>
  <c r="S646"/>
  <c r="S645"/>
  <c r="S644"/>
  <c r="S643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8"/>
  <c r="S617"/>
  <c r="S616"/>
  <c r="S615"/>
  <c r="S614"/>
  <c r="S613"/>
  <c r="S612"/>
  <c r="S611"/>
  <c r="S610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E13"/>
  <c r="D13"/>
  <c r="C13"/>
</calcChain>
</file>

<file path=xl/sharedStrings.xml><?xml version="1.0" encoding="utf-8"?>
<sst xmlns="http://schemas.openxmlformats.org/spreadsheetml/2006/main" count="40" uniqueCount="38">
  <si>
    <t>Value at Risk - Class Exercise - Data Set</t>
  </si>
  <si>
    <t>Fuel oil</t>
  </si>
  <si>
    <t>WTI</t>
  </si>
  <si>
    <t>Gold</t>
  </si>
  <si>
    <t>Date</t>
  </si>
  <si>
    <t>Jawwad Ahmed Farid</t>
  </si>
  <si>
    <t>FinanceTrainingCourse.com</t>
  </si>
  <si>
    <t>Fuel Oil, WTI, Gold Prices - 2008 - 2011</t>
  </si>
  <si>
    <t>% Return</t>
  </si>
  <si>
    <t>Daily Vol</t>
  </si>
  <si>
    <t>Weekly Vol</t>
  </si>
  <si>
    <t>Monthly Vol</t>
  </si>
  <si>
    <t>Yearly</t>
  </si>
  <si>
    <t>Confidence Levels</t>
  </si>
  <si>
    <t>Norm. Dist. Factor</t>
  </si>
  <si>
    <t>Shock</t>
  </si>
  <si>
    <t>Odds</t>
  </si>
  <si>
    <t>Bin</t>
  </si>
  <si>
    <t>More</t>
  </si>
  <si>
    <t>Frequency</t>
  </si>
  <si>
    <t>Cumulative %</t>
  </si>
  <si>
    <t>Greater than 1%</t>
  </si>
  <si>
    <t>Greater  than 2%</t>
  </si>
  <si>
    <t>Greater than 3%</t>
  </si>
  <si>
    <t>Greater than 4%</t>
  </si>
  <si>
    <t>Greater than 7%</t>
  </si>
  <si>
    <t>Greater than 10%</t>
  </si>
  <si>
    <t>Volatility</t>
  </si>
  <si>
    <t>Financial Risk Management MBA Course</t>
  </si>
  <si>
    <t>Back Testing the Distribution</t>
  </si>
  <si>
    <t>Total Days</t>
  </si>
  <si>
    <t>Raw Data</t>
  </si>
  <si>
    <t>VaR Calculations</t>
  </si>
  <si>
    <t>1 - C levels</t>
  </si>
  <si>
    <t>Historical</t>
  </si>
  <si>
    <t>Daily Return Series</t>
  </si>
  <si>
    <t>Day One Handouts</t>
  </si>
  <si>
    <t>Var % Price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</si>
</sst>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-;\-* #,##0.00_-;_-* &quot;-&quot;??_-;_-@_-"/>
    <numFmt numFmtId="165" formatCode="[$-409]d\-mmm\-yy;@"/>
    <numFmt numFmtId="169" formatCode="_(* #,##0_);_(* \(#,##0\);_(* &quot;-&quot;??_);_(@_)"/>
    <numFmt numFmtId="170" formatCode="_(* #,##0.000_);_(* \(#,##0.000\);_(* &quot;-&quot;??_);_(@_)"/>
    <numFmt numFmtId="171" formatCode="0.0%"/>
    <numFmt numFmtId="172" formatCode="0.000%"/>
    <numFmt numFmtId="174" formatCode="_(* #,##0.00000_);_(* \(#,##0.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80" formatCode="0.0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0" fillId="0" borderId="1" xfId="0" applyNumberFormat="1" applyBorder="1"/>
    <xf numFmtId="165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5" fontId="0" fillId="0" borderId="8" xfId="0" applyNumberFormat="1" applyBorder="1"/>
    <xf numFmtId="164" fontId="0" fillId="0" borderId="9" xfId="0" applyNumberFormat="1" applyBorder="1"/>
    <xf numFmtId="165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0" xfId="4" applyAlignment="1" applyProtection="1"/>
    <xf numFmtId="15" fontId="2" fillId="0" borderId="0" xfId="0" applyNumberFormat="1" applyFont="1"/>
    <xf numFmtId="43" fontId="0" fillId="0" borderId="0" xfId="1" applyFont="1"/>
    <xf numFmtId="169" fontId="0" fillId="0" borderId="0" xfId="1" applyNumberFormat="1" applyFont="1"/>
    <xf numFmtId="170" fontId="0" fillId="0" borderId="0" xfId="1" applyNumberFormat="1" applyFont="1"/>
    <xf numFmtId="10" fontId="0" fillId="0" borderId="0" xfId="2" applyNumberFormat="1" applyFont="1"/>
    <xf numFmtId="172" fontId="0" fillId="0" borderId="0" xfId="2" applyNumberFormat="1" applyFont="1"/>
    <xf numFmtId="10" fontId="0" fillId="0" borderId="0" xfId="0" applyNumberFormat="1"/>
    <xf numFmtId="174" fontId="0" fillId="0" borderId="0" xfId="1" applyNumberFormat="1" applyFo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3" xfId="0" applyFill="1" applyBorder="1" applyAlignment="1"/>
    <xf numFmtId="10" fontId="0" fillId="0" borderId="13" xfId="0" applyNumberFormat="1" applyFill="1" applyBorder="1" applyAlignment="1"/>
    <xf numFmtId="0" fontId="4" fillId="0" borderId="14" xfId="0" applyFont="1" applyFill="1" applyBorder="1" applyAlignment="1">
      <alignment horizontal="center"/>
    </xf>
    <xf numFmtId="10" fontId="0" fillId="0" borderId="0" xfId="2" applyNumberFormat="1" applyFont="1" applyFill="1" applyBorder="1" applyAlignment="1"/>
    <xf numFmtId="10" fontId="0" fillId="0" borderId="13" xfId="2" applyNumberFormat="1" applyFont="1" applyFill="1" applyBorder="1" applyAlignment="1"/>
    <xf numFmtId="177" fontId="0" fillId="0" borderId="0" xfId="1" applyNumberFormat="1" applyFont="1"/>
    <xf numFmtId="176" fontId="0" fillId="0" borderId="0" xfId="0" applyNumberFormat="1"/>
    <xf numFmtId="172" fontId="0" fillId="0" borderId="0" xfId="0" applyNumberForma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2" borderId="0" xfId="0" applyFont="1" applyFill="1"/>
    <xf numFmtId="10" fontId="2" fillId="2" borderId="0" xfId="2" applyNumberFormat="1" applyFont="1" applyFill="1"/>
    <xf numFmtId="171" fontId="0" fillId="2" borderId="0" xfId="2" applyNumberFormat="1" applyFont="1" applyFill="1"/>
    <xf numFmtId="0" fontId="0" fillId="2" borderId="0" xfId="0" applyFill="1"/>
    <xf numFmtId="0" fontId="2" fillId="0" borderId="0" xfId="0" applyFont="1" applyFill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5" fillId="0" borderId="0" xfId="0" applyFont="1"/>
    <xf numFmtId="0" fontId="6" fillId="0" borderId="0" xfId="0" applyFont="1"/>
    <xf numFmtId="172" fontId="2" fillId="0" borderId="0" xfId="0" applyNumberFormat="1" applyFont="1"/>
    <xf numFmtId="180" fontId="0" fillId="0" borderId="0" xfId="0" applyNumberFormat="1"/>
  </cellXfs>
  <cellStyles count="5">
    <cellStyle name="Comma" xfId="1" builtinId="3"/>
    <cellStyle name="Hyperlink" xfId="4" builtinId="8"/>
    <cellStyle name="Normal" xfId="0" builtinId="0"/>
    <cellStyle name="Normal 4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 Series 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'BackTesting Histogram'!$A$2:$A$32</c:f>
              <c:strCache>
                <c:ptCount val="31"/>
                <c:pt idx="0">
                  <c:v>-12.83%</c:v>
                </c:pt>
                <c:pt idx="1">
                  <c:v>-11.76%</c:v>
                </c:pt>
                <c:pt idx="2">
                  <c:v>-10.70%</c:v>
                </c:pt>
                <c:pt idx="3">
                  <c:v>-9.63%</c:v>
                </c:pt>
                <c:pt idx="4">
                  <c:v>-8.56%</c:v>
                </c:pt>
                <c:pt idx="5">
                  <c:v>-7.50%</c:v>
                </c:pt>
                <c:pt idx="6">
                  <c:v>-6.43%</c:v>
                </c:pt>
                <c:pt idx="7">
                  <c:v>-5.37%</c:v>
                </c:pt>
                <c:pt idx="8">
                  <c:v>-4.30%</c:v>
                </c:pt>
                <c:pt idx="9">
                  <c:v>-3.24%</c:v>
                </c:pt>
                <c:pt idx="10">
                  <c:v>-2.17%</c:v>
                </c:pt>
                <c:pt idx="11">
                  <c:v>-1.10%</c:v>
                </c:pt>
                <c:pt idx="12">
                  <c:v>-0.04%</c:v>
                </c:pt>
                <c:pt idx="13">
                  <c:v>1.03%</c:v>
                </c:pt>
                <c:pt idx="14">
                  <c:v>2.09%</c:v>
                </c:pt>
                <c:pt idx="15">
                  <c:v>3.16%</c:v>
                </c:pt>
                <c:pt idx="16">
                  <c:v>4.22%</c:v>
                </c:pt>
                <c:pt idx="17">
                  <c:v>5.29%</c:v>
                </c:pt>
                <c:pt idx="18">
                  <c:v>6.36%</c:v>
                </c:pt>
                <c:pt idx="19">
                  <c:v>7.42%</c:v>
                </c:pt>
                <c:pt idx="20">
                  <c:v>8.49%</c:v>
                </c:pt>
                <c:pt idx="21">
                  <c:v>9.55%</c:v>
                </c:pt>
                <c:pt idx="22">
                  <c:v>10.62%</c:v>
                </c:pt>
                <c:pt idx="23">
                  <c:v>11.68%</c:v>
                </c:pt>
                <c:pt idx="24">
                  <c:v>12.75%</c:v>
                </c:pt>
                <c:pt idx="25">
                  <c:v>13.82%</c:v>
                </c:pt>
                <c:pt idx="26">
                  <c:v>14.88%</c:v>
                </c:pt>
                <c:pt idx="27">
                  <c:v>15.95%</c:v>
                </c:pt>
                <c:pt idx="28">
                  <c:v>17.01%</c:v>
                </c:pt>
                <c:pt idx="29">
                  <c:v>18.08%</c:v>
                </c:pt>
                <c:pt idx="30">
                  <c:v>More</c:v>
                </c:pt>
              </c:strCache>
            </c:strRef>
          </c:cat>
          <c:val>
            <c:numRef>
              <c:f>'BackTesting Histogram'!$B$2:$B$32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16</c:v>
                </c:pt>
                <c:pt idx="8">
                  <c:v>18</c:v>
                </c:pt>
                <c:pt idx="9">
                  <c:v>33</c:v>
                </c:pt>
                <c:pt idx="10">
                  <c:v>72</c:v>
                </c:pt>
                <c:pt idx="11">
                  <c:v>111</c:v>
                </c:pt>
                <c:pt idx="12">
                  <c:v>168</c:v>
                </c:pt>
                <c:pt idx="13">
                  <c:v>206</c:v>
                </c:pt>
                <c:pt idx="14">
                  <c:v>117</c:v>
                </c:pt>
                <c:pt idx="15">
                  <c:v>88</c:v>
                </c:pt>
                <c:pt idx="16">
                  <c:v>39</c:v>
                </c:pt>
                <c:pt idx="17">
                  <c:v>17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axId val="223138944"/>
        <c:axId val="223140864"/>
      </c:barChart>
      <c:catAx>
        <c:axId val="223138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223140864"/>
        <c:crosses val="autoZero"/>
        <c:auto val="1"/>
        <c:lblAlgn val="ctr"/>
        <c:lblOffset val="100"/>
      </c:catAx>
      <c:valAx>
        <c:axId val="223140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223138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'BackTesting Histogram'!$A$2:$A$32</c:f>
              <c:strCache>
                <c:ptCount val="31"/>
                <c:pt idx="0">
                  <c:v>-12.83%</c:v>
                </c:pt>
                <c:pt idx="1">
                  <c:v>-11.76%</c:v>
                </c:pt>
                <c:pt idx="2">
                  <c:v>-10.70%</c:v>
                </c:pt>
                <c:pt idx="3">
                  <c:v>-9.63%</c:v>
                </c:pt>
                <c:pt idx="4">
                  <c:v>-8.56%</c:v>
                </c:pt>
                <c:pt idx="5">
                  <c:v>-7.50%</c:v>
                </c:pt>
                <c:pt idx="6">
                  <c:v>-6.43%</c:v>
                </c:pt>
                <c:pt idx="7">
                  <c:v>-5.37%</c:v>
                </c:pt>
                <c:pt idx="8">
                  <c:v>-4.30%</c:v>
                </c:pt>
                <c:pt idx="9">
                  <c:v>-3.24%</c:v>
                </c:pt>
                <c:pt idx="10">
                  <c:v>-2.17%</c:v>
                </c:pt>
                <c:pt idx="11">
                  <c:v>-1.10%</c:v>
                </c:pt>
                <c:pt idx="12">
                  <c:v>-0.04%</c:v>
                </c:pt>
                <c:pt idx="13">
                  <c:v>1.03%</c:v>
                </c:pt>
                <c:pt idx="14">
                  <c:v>2.09%</c:v>
                </c:pt>
                <c:pt idx="15">
                  <c:v>3.16%</c:v>
                </c:pt>
                <c:pt idx="16">
                  <c:v>4.22%</c:v>
                </c:pt>
                <c:pt idx="17">
                  <c:v>5.29%</c:v>
                </c:pt>
                <c:pt idx="18">
                  <c:v>6.36%</c:v>
                </c:pt>
                <c:pt idx="19">
                  <c:v>7.42%</c:v>
                </c:pt>
                <c:pt idx="20">
                  <c:v>8.49%</c:v>
                </c:pt>
                <c:pt idx="21">
                  <c:v>9.55%</c:v>
                </c:pt>
                <c:pt idx="22">
                  <c:v>10.62%</c:v>
                </c:pt>
                <c:pt idx="23">
                  <c:v>11.68%</c:v>
                </c:pt>
                <c:pt idx="24">
                  <c:v>12.75%</c:v>
                </c:pt>
                <c:pt idx="25">
                  <c:v>13.82%</c:v>
                </c:pt>
                <c:pt idx="26">
                  <c:v>14.88%</c:v>
                </c:pt>
                <c:pt idx="27">
                  <c:v>15.95%</c:v>
                </c:pt>
                <c:pt idx="28">
                  <c:v>17.01%</c:v>
                </c:pt>
                <c:pt idx="29">
                  <c:v>18.08%</c:v>
                </c:pt>
                <c:pt idx="30">
                  <c:v>More</c:v>
                </c:pt>
              </c:strCache>
            </c:strRef>
          </c:cat>
          <c:val>
            <c:numRef>
              <c:f>'BackTesting Histogram'!$B$2:$B$32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16</c:v>
                </c:pt>
                <c:pt idx="8">
                  <c:v>18</c:v>
                </c:pt>
                <c:pt idx="9">
                  <c:v>33</c:v>
                </c:pt>
                <c:pt idx="10">
                  <c:v>72</c:v>
                </c:pt>
                <c:pt idx="11">
                  <c:v>111</c:v>
                </c:pt>
                <c:pt idx="12">
                  <c:v>168</c:v>
                </c:pt>
                <c:pt idx="13">
                  <c:v>206</c:v>
                </c:pt>
                <c:pt idx="14">
                  <c:v>117</c:v>
                </c:pt>
                <c:pt idx="15">
                  <c:v>88</c:v>
                </c:pt>
                <c:pt idx="16">
                  <c:v>39</c:v>
                </c:pt>
                <c:pt idx="17">
                  <c:v>17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axId val="318964864"/>
        <c:axId val="318966400"/>
      </c:barChart>
      <c:catAx>
        <c:axId val="31896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318966400"/>
        <c:crosses val="autoZero"/>
        <c:auto val="1"/>
        <c:lblAlgn val="ctr"/>
        <c:lblOffset val="100"/>
      </c:catAx>
      <c:valAx>
        <c:axId val="318966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3189648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458932</xdr:colOff>
      <xdr:row>13</xdr:row>
      <xdr:rowOff>25976</xdr:rowOff>
    </xdr:from>
    <xdr:to>
      <xdr:col>17</xdr:col>
      <xdr:colOff>320386</xdr:colOff>
      <xdr:row>34</xdr:row>
      <xdr:rowOff>49354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0</xdr:rowOff>
    </xdr:from>
    <xdr:to>
      <xdr:col>17</xdr:col>
      <xdr:colOff>38100</xdr:colOff>
      <xdr:row>27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cetrainingcourse.com/education/master-class-risk-for-the-oil-and-petrochemical-indust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52"/>
  <sheetViews>
    <sheetView tabSelected="1" zoomScale="110" zoomScaleNormal="110" workbookViewId="0">
      <selection activeCell="L11" sqref="L11"/>
    </sheetView>
  </sheetViews>
  <sheetFormatPr defaultRowHeight="15"/>
  <cols>
    <col min="2" max="2" width="10.7109375" customWidth="1"/>
    <col min="5" max="5" width="9.5703125" bestFit="1" customWidth="1"/>
    <col min="6" max="6" width="9.5703125" customWidth="1"/>
    <col min="11" max="11" width="18.28515625" customWidth="1"/>
    <col min="12" max="12" width="17" bestFit="1" customWidth="1"/>
    <col min="14" max="14" width="12.28515625" bestFit="1" customWidth="1"/>
    <col min="15" max="15" width="11.28515625" bestFit="1" customWidth="1"/>
    <col min="16" max="17" width="10.42578125" customWidth="1"/>
    <col min="18" max="18" width="11.140625" bestFit="1" customWidth="1"/>
  </cols>
  <sheetData>
    <row r="1" spans="2:20" ht="18.75">
      <c r="B1" s="44" t="s">
        <v>36</v>
      </c>
      <c r="L1" s="44" t="s">
        <v>32</v>
      </c>
      <c r="S1" s="1" t="s">
        <v>34</v>
      </c>
    </row>
    <row r="2" spans="2:20" ht="15.75" thickBot="1">
      <c r="M2" s="1" t="s">
        <v>37</v>
      </c>
      <c r="O2" s="1" t="s">
        <v>30</v>
      </c>
      <c r="S2" s="1" t="s">
        <v>27</v>
      </c>
    </row>
    <row r="3" spans="2:20" ht="15.75" thickBot="1">
      <c r="B3" s="16">
        <v>41084</v>
      </c>
      <c r="K3" s="34" t="s">
        <v>13</v>
      </c>
      <c r="L3" s="35" t="s">
        <v>14</v>
      </c>
      <c r="M3" s="35" t="s">
        <v>15</v>
      </c>
      <c r="N3" s="36" t="s">
        <v>33</v>
      </c>
      <c r="O3" s="40">
        <f>B13</f>
        <v>938</v>
      </c>
      <c r="P3" s="41" t="s">
        <v>16</v>
      </c>
      <c r="Q3" s="41"/>
    </row>
    <row r="4" spans="2:20">
      <c r="B4" s="1" t="s">
        <v>0</v>
      </c>
      <c r="K4" s="21">
        <v>0.66</v>
      </c>
      <c r="L4" s="17">
        <f>NORMSINV(K4)</f>
        <v>0.41246312944140484</v>
      </c>
      <c r="M4" s="20">
        <f>L4*T4</f>
        <v>1.2510446595150769E-2</v>
      </c>
      <c r="N4" s="23">
        <f>1/3</f>
        <v>0.33333333333333331</v>
      </c>
      <c r="O4" s="18">
        <f>$O$3*N4</f>
        <v>312.66666666666663</v>
      </c>
      <c r="P4" s="20">
        <f>(1-K4)/K4</f>
        <v>0.51515151515151503</v>
      </c>
      <c r="Q4" s="20"/>
      <c r="R4" t="s">
        <v>9</v>
      </c>
      <c r="T4" s="39">
        <f>T13</f>
        <v>3.033106646912551E-2</v>
      </c>
    </row>
    <row r="5" spans="2:20">
      <c r="B5" t="s">
        <v>28</v>
      </c>
      <c r="K5" s="21">
        <v>0.75</v>
      </c>
      <c r="L5" s="17">
        <f t="shared" ref="L5:L10" si="0">NORMSINV(K5)</f>
        <v>0.67448975019608159</v>
      </c>
      <c r="M5" s="20">
        <f>L5*$T$4</f>
        <v>2.0457993445941212E-2</v>
      </c>
      <c r="N5" s="23">
        <v>0.25</v>
      </c>
      <c r="O5" s="18">
        <f t="shared" ref="O5:O9" si="1">$O$3*N5</f>
        <v>234.5</v>
      </c>
      <c r="P5" s="20">
        <f t="shared" ref="P5:P10" si="2">(1-K5)/K5</f>
        <v>0.33333333333333331</v>
      </c>
      <c r="Q5" s="20"/>
      <c r="R5" t="s">
        <v>10</v>
      </c>
      <c r="T5" s="39">
        <f>T4*SQRT(5)</f>
        <v>6.7822326455029169E-2</v>
      </c>
    </row>
    <row r="6" spans="2:20">
      <c r="B6" t="s">
        <v>5</v>
      </c>
      <c r="K6" s="21">
        <v>0.9</v>
      </c>
      <c r="L6" s="17">
        <f t="shared" si="0"/>
        <v>1.2815515655446004</v>
      </c>
      <c r="M6" s="20">
        <f t="shared" ref="M6:M10" si="3">L6*$T$4</f>
        <v>3.8870825718145131E-2</v>
      </c>
      <c r="N6" s="23">
        <v>0.1</v>
      </c>
      <c r="O6" s="18">
        <f t="shared" si="1"/>
        <v>93.800000000000011</v>
      </c>
      <c r="P6" s="20">
        <f t="shared" si="2"/>
        <v>0.11111111111111108</v>
      </c>
      <c r="Q6" s="20"/>
      <c r="R6" t="s">
        <v>11</v>
      </c>
      <c r="T6" s="39">
        <f>T4*SQRT(22)</f>
        <v>0.14226531217903829</v>
      </c>
    </row>
    <row r="7" spans="2:20">
      <c r="B7" s="15" t="s">
        <v>6</v>
      </c>
      <c r="K7" s="21">
        <v>0.99</v>
      </c>
      <c r="L7" s="17">
        <f t="shared" si="0"/>
        <v>2.3263478740408399</v>
      </c>
      <c r="M7" s="20">
        <f t="shared" si="3"/>
        <v>7.0560611997841527E-2</v>
      </c>
      <c r="N7" s="23">
        <v>0.01</v>
      </c>
      <c r="O7" s="18">
        <f t="shared" si="1"/>
        <v>9.3800000000000008</v>
      </c>
      <c r="P7" s="20">
        <f t="shared" si="2"/>
        <v>1.0101010101010111E-2</v>
      </c>
      <c r="Q7" s="20"/>
      <c r="R7" t="s">
        <v>12</v>
      </c>
      <c r="T7" s="39">
        <f>T4*SQRT(250)</f>
        <v>0.47957626952198901</v>
      </c>
    </row>
    <row r="8" spans="2:20">
      <c r="K8" s="21">
        <v>0.999</v>
      </c>
      <c r="L8" s="17">
        <f t="shared" si="0"/>
        <v>3.0902323061677848</v>
      </c>
      <c r="M8" s="20">
        <f t="shared" si="3"/>
        <v>9.3730041483414087E-2</v>
      </c>
      <c r="N8" s="23">
        <v>1E-3</v>
      </c>
      <c r="O8" s="18">
        <f t="shared" si="1"/>
        <v>0.93800000000000006</v>
      </c>
      <c r="P8" s="20">
        <f t="shared" si="2"/>
        <v>1.0010010010010019E-3</v>
      </c>
      <c r="Q8" s="20"/>
    </row>
    <row r="9" spans="2:20">
      <c r="B9" s="1" t="s">
        <v>7</v>
      </c>
      <c r="K9" s="21">
        <v>0.99999000000000005</v>
      </c>
      <c r="L9" s="17">
        <f t="shared" si="0"/>
        <v>4.2648907939602747</v>
      </c>
      <c r="M9" s="20">
        <f t="shared" si="3"/>
        <v>0.12935868615517057</v>
      </c>
      <c r="N9" s="23">
        <v>1.0000000000000001E-5</v>
      </c>
      <c r="O9" s="18">
        <f t="shared" si="1"/>
        <v>9.3800000000000012E-3</v>
      </c>
      <c r="P9" s="20">
        <f t="shared" si="2"/>
        <v>1.0000100000954499E-5</v>
      </c>
      <c r="Q9" s="20"/>
      <c r="S9" s="21">
        <f>MAX(T15:T952)</f>
        <v>0.19143794116782115</v>
      </c>
    </row>
    <row r="10" spans="2:20">
      <c r="B10" s="1"/>
      <c r="K10" s="47">
        <v>0.99999990000000005</v>
      </c>
      <c r="L10" s="17">
        <f t="shared" si="0"/>
        <v>5.1993375821868693</v>
      </c>
      <c r="M10" s="20">
        <f t="shared" si="3"/>
        <v>0.15770145380073225</v>
      </c>
      <c r="N10" s="31">
        <f>(1-K10)/1</f>
        <v>9.9999999947364415E-8</v>
      </c>
      <c r="O10" s="32">
        <f>N10*O3</f>
        <v>9.3799999950627821E-5</v>
      </c>
      <c r="P10" s="20">
        <f t="shared" si="2"/>
        <v>1.000000099473654E-7</v>
      </c>
      <c r="Q10" s="20"/>
      <c r="S10" s="33">
        <f>MIN(T16:T952)</f>
        <v>-0.12826721340913033</v>
      </c>
    </row>
    <row r="11" spans="2:20" ht="23.25">
      <c r="B11" s="45" t="s">
        <v>31</v>
      </c>
      <c r="K11" s="22"/>
      <c r="L11" s="17"/>
      <c r="M11" s="20"/>
      <c r="N11" s="31"/>
      <c r="O11" s="32"/>
      <c r="P11" s="20"/>
      <c r="Q11" s="20"/>
      <c r="S11" s="33"/>
    </row>
    <row r="12" spans="2:20">
      <c r="B12" s="1"/>
      <c r="K12" s="22"/>
      <c r="L12" s="17"/>
      <c r="M12" s="20"/>
      <c r="N12" s="31"/>
      <c r="O12" s="32"/>
      <c r="P12" s="20"/>
      <c r="Q12" s="20"/>
      <c r="S12" s="46" t="s">
        <v>35</v>
      </c>
    </row>
    <row r="13" spans="2:20" ht="15.75" thickBot="1">
      <c r="B13">
        <f>COUNT(B15:B952)</f>
        <v>938</v>
      </c>
      <c r="C13" s="19">
        <f>STDEV(C15:C952)</f>
        <v>0.67992779652275492</v>
      </c>
      <c r="D13" s="19">
        <f t="shared" ref="D13:E13" si="4">STDEV(D15:D952)</f>
        <v>22.914132914253525</v>
      </c>
      <c r="E13" s="19">
        <f t="shared" si="4"/>
        <v>242.44327177622861</v>
      </c>
      <c r="F13" s="19"/>
      <c r="S13" s="37" t="s">
        <v>27</v>
      </c>
      <c r="T13" s="38">
        <f>STDEV(T16:T952)</f>
        <v>3.033106646912551E-2</v>
      </c>
    </row>
    <row r="14" spans="2:20" ht="15.75" thickBot="1">
      <c r="B14" s="3" t="s">
        <v>4</v>
      </c>
      <c r="C14" s="4" t="s">
        <v>1</v>
      </c>
      <c r="D14" s="4" t="s">
        <v>2</v>
      </c>
      <c r="E14" s="5" t="s">
        <v>3</v>
      </c>
      <c r="F14" s="42"/>
      <c r="S14" t="s">
        <v>2</v>
      </c>
      <c r="T14" t="s">
        <v>8</v>
      </c>
    </row>
    <row r="15" spans="2:20">
      <c r="B15" s="7">
        <v>39449</v>
      </c>
      <c r="C15" s="8">
        <v>2.7404000000000002</v>
      </c>
      <c r="D15" s="8">
        <v>99.64</v>
      </c>
      <c r="E15" s="9">
        <v>846.75</v>
      </c>
      <c r="F15" s="43"/>
      <c r="S15" s="2">
        <f>D15</f>
        <v>99.64</v>
      </c>
    </row>
    <row r="16" spans="2:20">
      <c r="B16" s="10">
        <v>39450</v>
      </c>
      <c r="C16" s="6">
        <v>2.7115999999999998</v>
      </c>
      <c r="D16" s="6">
        <v>99.17</v>
      </c>
      <c r="E16" s="11">
        <v>858.85</v>
      </c>
      <c r="F16" s="43"/>
      <c r="S16" s="2">
        <f t="shared" ref="S16:S79" si="5">D16</f>
        <v>99.17</v>
      </c>
      <c r="T16" s="21">
        <f>LN(S16/S15)</f>
        <v>-4.7281411959459001E-3</v>
      </c>
    </row>
    <row r="17" spans="2:20">
      <c r="B17" s="10">
        <v>39451</v>
      </c>
      <c r="C17" s="6">
        <v>2.7115999999999998</v>
      </c>
      <c r="D17" s="6">
        <v>97.9</v>
      </c>
      <c r="E17" s="11">
        <v>855</v>
      </c>
      <c r="F17" s="43"/>
      <c r="S17" s="2">
        <f t="shared" si="5"/>
        <v>97.9</v>
      </c>
      <c r="T17" s="21">
        <f t="shared" ref="T17:T80" si="6">LN(S17/S16)</f>
        <v>-1.2888999661568963E-2</v>
      </c>
    </row>
    <row r="18" spans="2:20">
      <c r="B18" s="10">
        <v>39454</v>
      </c>
      <c r="C18" s="6">
        <v>2.5847000000000002</v>
      </c>
      <c r="D18" s="6">
        <v>95.08</v>
      </c>
      <c r="E18" s="11">
        <v>859.25</v>
      </c>
      <c r="F18" s="43"/>
      <c r="S18" s="2">
        <f t="shared" si="5"/>
        <v>95.08</v>
      </c>
      <c r="T18" s="21">
        <f t="shared" si="6"/>
        <v>-2.9227907044471584E-2</v>
      </c>
    </row>
    <row r="19" spans="2:20">
      <c r="B19" s="10">
        <v>39455</v>
      </c>
      <c r="C19" s="6">
        <v>2.6238000000000001</v>
      </c>
      <c r="D19" s="6">
        <v>96.43</v>
      </c>
      <c r="E19" s="11">
        <v>873.5</v>
      </c>
      <c r="F19" s="43"/>
      <c r="S19" s="2">
        <f t="shared" si="5"/>
        <v>96.43</v>
      </c>
      <c r="T19" s="21">
        <f t="shared" si="6"/>
        <v>1.4098714030300049E-2</v>
      </c>
    </row>
    <row r="20" spans="2:20">
      <c r="B20" s="10">
        <v>39456</v>
      </c>
      <c r="C20" s="6">
        <v>2.6009000000000002</v>
      </c>
      <c r="D20" s="6">
        <v>95.64</v>
      </c>
      <c r="E20" s="11">
        <v>877</v>
      </c>
      <c r="F20" s="43"/>
      <c r="S20" s="2">
        <f t="shared" si="5"/>
        <v>95.64</v>
      </c>
      <c r="T20" s="21">
        <f t="shared" si="6"/>
        <v>-8.2262139321691696E-3</v>
      </c>
    </row>
    <row r="21" spans="2:20">
      <c r="B21" s="10">
        <v>39457</v>
      </c>
      <c r="C21" s="6">
        <v>2.5485000000000002</v>
      </c>
      <c r="D21" s="6">
        <v>93.92</v>
      </c>
      <c r="E21" s="11">
        <v>884.25</v>
      </c>
      <c r="F21" s="43"/>
      <c r="S21" s="2">
        <f t="shared" si="5"/>
        <v>93.92</v>
      </c>
      <c r="T21" s="21">
        <f t="shared" si="6"/>
        <v>-1.8147786510337677E-2</v>
      </c>
    </row>
    <row r="22" spans="2:20">
      <c r="B22" s="10">
        <v>39458</v>
      </c>
      <c r="C22" s="6">
        <v>2.5295999999999998</v>
      </c>
      <c r="D22" s="6">
        <v>92.74</v>
      </c>
      <c r="E22" s="11">
        <v>891</v>
      </c>
      <c r="F22" s="43"/>
      <c r="S22" s="2">
        <f t="shared" si="5"/>
        <v>92.74</v>
      </c>
      <c r="T22" s="21">
        <f t="shared" si="6"/>
        <v>-1.264347711647157E-2</v>
      </c>
    </row>
    <row r="23" spans="2:20">
      <c r="B23" s="10">
        <v>39461</v>
      </c>
      <c r="C23" s="6">
        <v>2.5838999999999999</v>
      </c>
      <c r="D23" s="6">
        <v>94.23</v>
      </c>
      <c r="E23" s="11">
        <v>902</v>
      </c>
      <c r="F23" s="43"/>
      <c r="S23" s="2">
        <f t="shared" si="5"/>
        <v>94.23</v>
      </c>
      <c r="T23" s="21">
        <f t="shared" si="6"/>
        <v>1.5938723255350212E-2</v>
      </c>
    </row>
    <row r="24" spans="2:20">
      <c r="B24" s="10">
        <v>39462</v>
      </c>
      <c r="C24" s="6">
        <v>2.5419</v>
      </c>
      <c r="D24" s="6">
        <v>91.87</v>
      </c>
      <c r="E24" s="11">
        <v>913</v>
      </c>
      <c r="F24" s="43"/>
      <c r="S24" s="2">
        <f t="shared" si="5"/>
        <v>91.87</v>
      </c>
      <c r="T24" s="21">
        <f t="shared" si="6"/>
        <v>-2.5364067935289798E-2</v>
      </c>
    </row>
    <row r="25" spans="2:20">
      <c r="B25" s="10">
        <v>39463</v>
      </c>
      <c r="C25" s="6">
        <v>2.5131000000000001</v>
      </c>
      <c r="D25" s="6">
        <v>90.8</v>
      </c>
      <c r="E25" s="11">
        <v>889.75</v>
      </c>
      <c r="F25" s="43"/>
      <c r="S25" s="2">
        <f t="shared" si="5"/>
        <v>90.8</v>
      </c>
      <c r="T25" s="21">
        <f t="shared" si="6"/>
        <v>-1.1715248676127558E-2</v>
      </c>
    </row>
    <row r="26" spans="2:20">
      <c r="B26" s="10">
        <v>39464</v>
      </c>
      <c r="C26" s="6">
        <v>2.4962</v>
      </c>
      <c r="D26" s="6">
        <v>90.11</v>
      </c>
      <c r="E26" s="11">
        <v>888.25</v>
      </c>
      <c r="F26" s="43"/>
      <c r="S26" s="2">
        <f t="shared" si="5"/>
        <v>90.11</v>
      </c>
      <c r="T26" s="21">
        <f t="shared" si="6"/>
        <v>-7.6281393603016166E-3</v>
      </c>
    </row>
    <row r="27" spans="2:20">
      <c r="B27" s="10">
        <v>39465</v>
      </c>
      <c r="C27" s="6">
        <v>2.5001000000000002</v>
      </c>
      <c r="D27" s="6">
        <v>90.55</v>
      </c>
      <c r="E27" s="11">
        <v>882</v>
      </c>
      <c r="F27" s="43"/>
      <c r="S27" s="2">
        <f t="shared" si="5"/>
        <v>90.55</v>
      </c>
      <c r="T27" s="21">
        <f t="shared" si="6"/>
        <v>4.8710380824764105E-3</v>
      </c>
    </row>
    <row r="28" spans="2:20">
      <c r="B28" s="10">
        <v>39468</v>
      </c>
      <c r="C28" s="6">
        <v>2.5001000000000002</v>
      </c>
      <c r="D28" s="6">
        <v>90.55</v>
      </c>
      <c r="E28" s="11">
        <v>871.25</v>
      </c>
      <c r="F28" s="43"/>
      <c r="S28" s="2">
        <f t="shared" si="5"/>
        <v>90.55</v>
      </c>
      <c r="T28" s="21">
        <f t="shared" si="6"/>
        <v>0</v>
      </c>
    </row>
    <row r="29" spans="2:20">
      <c r="B29" s="10">
        <v>39469</v>
      </c>
      <c r="C29" s="6">
        <v>2.4658000000000002</v>
      </c>
      <c r="D29" s="6">
        <v>89.64</v>
      </c>
      <c r="E29" s="11">
        <v>875</v>
      </c>
      <c r="F29" s="43"/>
      <c r="S29" s="2">
        <f t="shared" si="5"/>
        <v>89.64</v>
      </c>
      <c r="T29" s="21">
        <f t="shared" si="6"/>
        <v>-1.0100535396696047E-2</v>
      </c>
    </row>
    <row r="30" spans="2:20">
      <c r="B30" s="10">
        <v>39470</v>
      </c>
      <c r="C30" s="6">
        <v>2.4163000000000001</v>
      </c>
      <c r="D30" s="6">
        <v>87.65</v>
      </c>
      <c r="E30" s="11">
        <v>888.25</v>
      </c>
      <c r="F30" s="43"/>
      <c r="S30" s="2">
        <f t="shared" si="5"/>
        <v>87.65</v>
      </c>
      <c r="T30" s="21">
        <f t="shared" si="6"/>
        <v>-2.2450037565482646E-2</v>
      </c>
    </row>
    <row r="31" spans="2:20">
      <c r="B31" s="10">
        <v>39471</v>
      </c>
      <c r="C31" s="6">
        <v>2.4695</v>
      </c>
      <c r="D31" s="6">
        <v>89.98</v>
      </c>
      <c r="E31" s="11">
        <v>909.25</v>
      </c>
      <c r="F31" s="43"/>
      <c r="S31" s="2">
        <f t="shared" si="5"/>
        <v>89.98</v>
      </c>
      <c r="T31" s="21">
        <f t="shared" si="6"/>
        <v>2.623581204578267E-2</v>
      </c>
    </row>
    <row r="32" spans="2:20">
      <c r="B32" s="10">
        <v>39472</v>
      </c>
      <c r="C32" s="6">
        <v>2.5110999999999999</v>
      </c>
      <c r="D32" s="6">
        <v>90.37</v>
      </c>
      <c r="E32" s="11">
        <v>918.25</v>
      </c>
      <c r="F32" s="43"/>
      <c r="S32" s="2">
        <f t="shared" si="5"/>
        <v>90.37</v>
      </c>
      <c r="T32" s="21">
        <f t="shared" si="6"/>
        <v>4.3249305008382531E-3</v>
      </c>
    </row>
    <row r="33" spans="2:20">
      <c r="B33" s="10">
        <v>39475</v>
      </c>
      <c r="C33" s="6">
        <v>2.5211999999999999</v>
      </c>
      <c r="D33" s="6">
        <v>90.99</v>
      </c>
      <c r="E33" s="11">
        <v>921.75</v>
      </c>
      <c r="F33" s="43"/>
      <c r="S33" s="2">
        <f t="shared" si="5"/>
        <v>90.99</v>
      </c>
      <c r="T33" s="21">
        <f t="shared" si="6"/>
        <v>6.8372564547349102E-3</v>
      </c>
    </row>
    <row r="34" spans="2:20">
      <c r="B34" s="10">
        <v>39476</v>
      </c>
      <c r="C34" s="6">
        <v>2.5365000000000002</v>
      </c>
      <c r="D34" s="6">
        <v>91.66</v>
      </c>
      <c r="E34" s="11">
        <v>924.5</v>
      </c>
      <c r="F34" s="43"/>
      <c r="S34" s="2">
        <f t="shared" si="5"/>
        <v>91.66</v>
      </c>
      <c r="T34" s="21">
        <f t="shared" si="6"/>
        <v>7.3364687123785959E-3</v>
      </c>
    </row>
    <row r="35" spans="2:20">
      <c r="B35" s="10">
        <v>39477</v>
      </c>
      <c r="C35" s="6">
        <v>2.5455000000000001</v>
      </c>
      <c r="D35" s="6">
        <v>92.34</v>
      </c>
      <c r="E35" s="11">
        <v>919</v>
      </c>
      <c r="F35" s="43"/>
      <c r="S35" s="2">
        <f t="shared" si="5"/>
        <v>92.34</v>
      </c>
      <c r="T35" s="21">
        <f t="shared" si="6"/>
        <v>7.3913379978650393E-3</v>
      </c>
    </row>
    <row r="36" spans="2:20">
      <c r="B36" s="10">
        <v>39478</v>
      </c>
      <c r="C36" s="6">
        <v>2.5312000000000001</v>
      </c>
      <c r="D36" s="6">
        <v>91.67</v>
      </c>
      <c r="E36" s="11">
        <v>923.25</v>
      </c>
      <c r="F36" s="43"/>
      <c r="S36" s="2">
        <f t="shared" si="5"/>
        <v>91.67</v>
      </c>
      <c r="T36" s="21">
        <f t="shared" si="6"/>
        <v>-7.2822451051586636E-3</v>
      </c>
    </row>
    <row r="37" spans="2:20">
      <c r="B37" s="10">
        <v>39479</v>
      </c>
      <c r="C37" s="6">
        <v>2.4500999999999999</v>
      </c>
      <c r="D37" s="6">
        <v>89.03</v>
      </c>
      <c r="E37" s="11">
        <v>914.75</v>
      </c>
      <c r="F37" s="43"/>
      <c r="S37" s="2">
        <f t="shared" si="5"/>
        <v>89.03</v>
      </c>
      <c r="T37" s="21">
        <f t="shared" si="6"/>
        <v>-2.9221780388104489E-2</v>
      </c>
    </row>
    <row r="38" spans="2:20">
      <c r="B38" s="10">
        <v>39482</v>
      </c>
      <c r="C38" s="6">
        <v>2.4805000000000001</v>
      </c>
      <c r="D38" s="6">
        <v>90.07</v>
      </c>
      <c r="E38" s="11">
        <v>893.75</v>
      </c>
      <c r="F38" s="43"/>
      <c r="S38" s="2">
        <f t="shared" si="5"/>
        <v>90.07</v>
      </c>
      <c r="T38" s="21">
        <f t="shared" si="6"/>
        <v>1.1613754210071485E-2</v>
      </c>
    </row>
    <row r="39" spans="2:20">
      <c r="B39" s="10">
        <v>39483</v>
      </c>
      <c r="C39" s="6">
        <v>2.4401999999999999</v>
      </c>
      <c r="D39" s="6">
        <v>88.32</v>
      </c>
      <c r="E39" s="11">
        <v>887.5</v>
      </c>
      <c r="F39" s="43"/>
      <c r="S39" s="2">
        <f t="shared" si="5"/>
        <v>88.32</v>
      </c>
      <c r="T39" s="21">
        <f t="shared" si="6"/>
        <v>-1.962056326686628E-2</v>
      </c>
    </row>
    <row r="40" spans="2:20">
      <c r="B40" s="10">
        <v>39484</v>
      </c>
      <c r="C40" s="6">
        <v>2.4102999999999999</v>
      </c>
      <c r="D40" s="6">
        <v>87.16</v>
      </c>
      <c r="E40" s="11">
        <v>903</v>
      </c>
      <c r="F40" s="43"/>
      <c r="S40" s="2">
        <f t="shared" si="5"/>
        <v>87.16</v>
      </c>
      <c r="T40" s="21">
        <f t="shared" si="6"/>
        <v>-1.3221072452365973E-2</v>
      </c>
    </row>
    <row r="41" spans="2:20">
      <c r="B41" s="10">
        <v>39485</v>
      </c>
      <c r="C41" s="6">
        <v>2.4487000000000001</v>
      </c>
      <c r="D41" s="6">
        <v>88.07</v>
      </c>
      <c r="E41" s="11">
        <v>899.75</v>
      </c>
      <c r="F41" s="43"/>
      <c r="S41" s="2">
        <f t="shared" si="5"/>
        <v>88.07</v>
      </c>
      <c r="T41" s="21">
        <f t="shared" si="6"/>
        <v>1.0386442740948982E-2</v>
      </c>
    </row>
    <row r="42" spans="2:20">
      <c r="B42" s="10">
        <v>39486</v>
      </c>
      <c r="C42" s="6">
        <v>2.5503</v>
      </c>
      <c r="D42" s="6">
        <v>91.77</v>
      </c>
      <c r="E42" s="11">
        <v>916.25</v>
      </c>
      <c r="F42" s="43"/>
      <c r="S42" s="2">
        <f t="shared" si="5"/>
        <v>91.77</v>
      </c>
      <c r="T42" s="21">
        <f t="shared" si="6"/>
        <v>4.1153494013553678E-2</v>
      </c>
    </row>
    <row r="43" spans="2:20">
      <c r="B43" s="10">
        <v>39489</v>
      </c>
      <c r="C43" s="6">
        <v>2.5994000000000002</v>
      </c>
      <c r="D43" s="6">
        <v>93.56</v>
      </c>
      <c r="E43" s="11">
        <v>918</v>
      </c>
      <c r="F43" s="43"/>
      <c r="S43" s="2">
        <f t="shared" si="5"/>
        <v>93.56</v>
      </c>
      <c r="T43" s="21">
        <f t="shared" si="6"/>
        <v>1.9317494885056668E-2</v>
      </c>
    </row>
    <row r="44" spans="2:20">
      <c r="B44" s="10">
        <v>39490</v>
      </c>
      <c r="C44" s="6">
        <v>2.5861000000000001</v>
      </c>
      <c r="D44" s="6">
        <v>92.82</v>
      </c>
      <c r="E44" s="11">
        <v>917</v>
      </c>
      <c r="F44" s="43"/>
      <c r="S44" s="2">
        <f t="shared" si="5"/>
        <v>92.82</v>
      </c>
      <c r="T44" s="21">
        <f t="shared" si="6"/>
        <v>-7.9408079029486302E-3</v>
      </c>
    </row>
    <row r="45" spans="2:20">
      <c r="B45" s="10">
        <v>39491</v>
      </c>
      <c r="C45" s="6">
        <v>2.6067999999999998</v>
      </c>
      <c r="D45" s="6">
        <v>93.28</v>
      </c>
      <c r="E45" s="11">
        <v>899</v>
      </c>
      <c r="F45" s="43"/>
      <c r="S45" s="2">
        <f t="shared" si="5"/>
        <v>93.28</v>
      </c>
      <c r="T45" s="21">
        <f t="shared" si="6"/>
        <v>4.9435887891524765E-3</v>
      </c>
    </row>
    <row r="46" spans="2:20">
      <c r="B46" s="10">
        <v>39492</v>
      </c>
      <c r="C46" s="6">
        <v>2.6577999999999999</v>
      </c>
      <c r="D46" s="6">
        <v>95.42</v>
      </c>
      <c r="E46" s="11">
        <v>906</v>
      </c>
      <c r="F46" s="43"/>
      <c r="S46" s="2">
        <f t="shared" si="5"/>
        <v>95.42</v>
      </c>
      <c r="T46" s="21">
        <f t="shared" si="6"/>
        <v>2.2682477485778754E-2</v>
      </c>
    </row>
    <row r="47" spans="2:20">
      <c r="B47" s="10">
        <v>39493</v>
      </c>
      <c r="C47" s="6">
        <v>2.6381000000000001</v>
      </c>
      <c r="D47" s="6">
        <v>95.57</v>
      </c>
      <c r="E47" s="11">
        <v>912.5</v>
      </c>
      <c r="F47" s="43"/>
      <c r="S47" s="2">
        <f t="shared" si="5"/>
        <v>95.57</v>
      </c>
      <c r="T47" s="21">
        <f t="shared" si="6"/>
        <v>1.5707631901271807E-3</v>
      </c>
    </row>
    <row r="48" spans="2:20">
      <c r="B48" s="10">
        <v>39496</v>
      </c>
      <c r="C48" s="6">
        <v>2.6381000000000001</v>
      </c>
      <c r="D48" s="6">
        <v>95.57</v>
      </c>
      <c r="E48" s="11">
        <v>903.25</v>
      </c>
      <c r="F48" s="43"/>
      <c r="S48" s="2">
        <f t="shared" si="5"/>
        <v>95.57</v>
      </c>
      <c r="T48" s="21">
        <f t="shared" si="6"/>
        <v>0</v>
      </c>
    </row>
    <row r="49" spans="2:20">
      <c r="B49" s="10">
        <v>39497</v>
      </c>
      <c r="C49" s="6">
        <v>2.7526000000000002</v>
      </c>
      <c r="D49" s="6">
        <v>99.99</v>
      </c>
      <c r="E49" s="11">
        <v>924</v>
      </c>
      <c r="F49" s="43"/>
      <c r="S49" s="2">
        <f t="shared" si="5"/>
        <v>99.99</v>
      </c>
      <c r="T49" s="21">
        <f t="shared" si="6"/>
        <v>4.5211217709669828E-2</v>
      </c>
    </row>
    <row r="50" spans="2:20">
      <c r="B50" s="10">
        <v>39498</v>
      </c>
      <c r="C50" s="6">
        <v>2.7458</v>
      </c>
      <c r="D50" s="6">
        <v>100.86</v>
      </c>
      <c r="E50" s="11">
        <v>920</v>
      </c>
      <c r="F50" s="43"/>
      <c r="S50" s="2">
        <f t="shared" si="5"/>
        <v>100.86</v>
      </c>
      <c r="T50" s="21">
        <f t="shared" si="6"/>
        <v>8.6632356608213456E-3</v>
      </c>
    </row>
    <row r="51" spans="2:20">
      <c r="B51" s="10">
        <v>39499</v>
      </c>
      <c r="C51" s="6">
        <v>2.7298</v>
      </c>
      <c r="D51" s="6">
        <v>98.57</v>
      </c>
      <c r="E51" s="11">
        <v>945</v>
      </c>
      <c r="F51" s="43"/>
      <c r="S51" s="2">
        <f t="shared" si="5"/>
        <v>98.57</v>
      </c>
      <c r="T51" s="21">
        <f t="shared" si="6"/>
        <v>-2.2966460971231745E-2</v>
      </c>
    </row>
    <row r="52" spans="2:20">
      <c r="B52" s="10">
        <v>39500</v>
      </c>
      <c r="C52" s="6">
        <v>2.7566999999999999</v>
      </c>
      <c r="D52" s="6">
        <v>99.03</v>
      </c>
      <c r="E52" s="11">
        <v>943</v>
      </c>
      <c r="F52" s="43"/>
      <c r="S52" s="2">
        <f t="shared" si="5"/>
        <v>99.03</v>
      </c>
      <c r="T52" s="21">
        <f t="shared" si="6"/>
        <v>4.6558788558637562E-3</v>
      </c>
    </row>
    <row r="53" spans="2:20">
      <c r="B53" s="10">
        <v>39503</v>
      </c>
      <c r="C53" s="6">
        <v>2.7803</v>
      </c>
      <c r="D53" s="6">
        <v>99.4</v>
      </c>
      <c r="E53" s="11">
        <v>937.75</v>
      </c>
      <c r="F53" s="43"/>
      <c r="S53" s="2">
        <f t="shared" si="5"/>
        <v>99.4</v>
      </c>
      <c r="T53" s="21">
        <f t="shared" si="6"/>
        <v>3.7292791293171597E-3</v>
      </c>
    </row>
    <row r="54" spans="2:20">
      <c r="B54" s="10">
        <v>39504</v>
      </c>
      <c r="C54" s="6">
        <v>2.8121999999999998</v>
      </c>
      <c r="D54" s="6">
        <v>100.83</v>
      </c>
      <c r="E54" s="11">
        <v>937</v>
      </c>
      <c r="F54" s="43"/>
      <c r="S54" s="2">
        <f t="shared" si="5"/>
        <v>100.83</v>
      </c>
      <c r="T54" s="21">
        <f t="shared" si="6"/>
        <v>1.4283816742595568E-2</v>
      </c>
    </row>
    <row r="55" spans="2:20">
      <c r="B55" s="10">
        <v>39505</v>
      </c>
      <c r="C55" s="6">
        <v>2.7075999999999998</v>
      </c>
      <c r="D55" s="6">
        <v>99.59</v>
      </c>
      <c r="E55" s="11">
        <v>959.5</v>
      </c>
      <c r="F55" s="43"/>
      <c r="S55" s="2">
        <f t="shared" si="5"/>
        <v>99.59</v>
      </c>
      <c r="T55" s="21">
        <f t="shared" si="6"/>
        <v>-1.2374172461575801E-2</v>
      </c>
    </row>
    <row r="56" spans="2:20">
      <c r="B56" s="10">
        <v>39506</v>
      </c>
      <c r="C56" s="6">
        <v>2.8428</v>
      </c>
      <c r="D56" s="6">
        <v>102.6</v>
      </c>
      <c r="E56" s="11">
        <v>959.75</v>
      </c>
      <c r="F56" s="43"/>
      <c r="S56" s="2">
        <f t="shared" si="5"/>
        <v>102.6</v>
      </c>
      <c r="T56" s="21">
        <f t="shared" si="6"/>
        <v>2.9776174793120995E-2</v>
      </c>
    </row>
    <row r="57" spans="2:20">
      <c r="B57" s="10">
        <v>39507</v>
      </c>
      <c r="C57" s="6">
        <v>2.8384</v>
      </c>
      <c r="D57" s="6">
        <v>101.78</v>
      </c>
      <c r="E57" s="11">
        <v>971.5</v>
      </c>
      <c r="F57" s="43"/>
      <c r="S57" s="2">
        <f t="shared" si="5"/>
        <v>101.78</v>
      </c>
      <c r="T57" s="21">
        <f t="shared" si="6"/>
        <v>-8.0243115759824849E-3</v>
      </c>
    </row>
    <row r="58" spans="2:20">
      <c r="B58" s="10">
        <v>39510</v>
      </c>
      <c r="C58" s="6">
        <v>2.867</v>
      </c>
      <c r="D58" s="6">
        <v>102.42</v>
      </c>
      <c r="E58" s="11">
        <v>988.5</v>
      </c>
      <c r="F58" s="43"/>
      <c r="S58" s="2">
        <f t="shared" si="5"/>
        <v>102.42</v>
      </c>
      <c r="T58" s="21">
        <f t="shared" si="6"/>
        <v>6.2683848737176071E-3</v>
      </c>
    </row>
    <row r="59" spans="2:20">
      <c r="B59" s="10">
        <v>39511</v>
      </c>
      <c r="C59" s="6">
        <v>2.8189000000000002</v>
      </c>
      <c r="D59" s="6">
        <v>99.72</v>
      </c>
      <c r="E59" s="11">
        <v>984.75</v>
      </c>
      <c r="F59" s="43"/>
      <c r="S59" s="2">
        <f t="shared" si="5"/>
        <v>99.72</v>
      </c>
      <c r="T59" s="21">
        <f t="shared" si="6"/>
        <v>-2.6715747379047146E-2</v>
      </c>
    </row>
    <row r="60" spans="2:20">
      <c r="B60" s="10">
        <v>39512</v>
      </c>
      <c r="C60" s="6">
        <v>2.9830999999999999</v>
      </c>
      <c r="D60" s="6">
        <v>104.45</v>
      </c>
      <c r="E60" s="11">
        <v>974.5</v>
      </c>
      <c r="F60" s="43"/>
      <c r="S60" s="2">
        <f t="shared" si="5"/>
        <v>104.45</v>
      </c>
      <c r="T60" s="21">
        <f t="shared" si="6"/>
        <v>4.6342229347217788E-2</v>
      </c>
    </row>
    <row r="61" spans="2:20">
      <c r="B61" s="10">
        <v>39513</v>
      </c>
      <c r="C61" s="6">
        <v>3.0158</v>
      </c>
      <c r="D61" s="6">
        <v>105.51</v>
      </c>
      <c r="E61" s="11">
        <v>976.5</v>
      </c>
      <c r="F61" s="43"/>
      <c r="S61" s="2">
        <f t="shared" si="5"/>
        <v>105.51</v>
      </c>
      <c r="T61" s="21">
        <f t="shared" si="6"/>
        <v>1.0097247151425915E-2</v>
      </c>
    </row>
    <row r="62" spans="2:20">
      <c r="B62" s="10">
        <v>39514</v>
      </c>
      <c r="C62" s="6">
        <v>2.9895</v>
      </c>
      <c r="D62" s="6">
        <v>105.12</v>
      </c>
      <c r="E62" s="11">
        <v>972.5</v>
      </c>
      <c r="F62" s="43"/>
      <c r="S62" s="2">
        <f t="shared" si="5"/>
        <v>105.12</v>
      </c>
      <c r="T62" s="21">
        <f t="shared" si="6"/>
        <v>-3.7031804177004302E-3</v>
      </c>
    </row>
    <row r="63" spans="2:20">
      <c r="B63" s="10">
        <v>39517</v>
      </c>
      <c r="C63" s="6">
        <v>3.0146000000000002</v>
      </c>
      <c r="D63" s="6">
        <v>107.9</v>
      </c>
      <c r="E63" s="11">
        <v>969.25</v>
      </c>
      <c r="F63" s="43"/>
      <c r="S63" s="2">
        <f t="shared" si="5"/>
        <v>107.9</v>
      </c>
      <c r="T63" s="21">
        <f t="shared" si="6"/>
        <v>2.6102317527788559E-2</v>
      </c>
    </row>
    <row r="64" spans="2:20">
      <c r="B64" s="10">
        <v>39518</v>
      </c>
      <c r="C64" s="6">
        <v>3.0244</v>
      </c>
      <c r="D64" s="6">
        <v>108.73</v>
      </c>
      <c r="E64" s="11">
        <v>970</v>
      </c>
      <c r="F64" s="43"/>
      <c r="S64" s="2">
        <f t="shared" si="5"/>
        <v>108.73</v>
      </c>
      <c r="T64" s="21">
        <f t="shared" si="6"/>
        <v>7.6628727455690972E-3</v>
      </c>
    </row>
    <row r="65" spans="2:20">
      <c r="B65" s="10">
        <v>39519</v>
      </c>
      <c r="C65" s="6">
        <v>3.0731000000000002</v>
      </c>
      <c r="D65" s="6">
        <v>109.86</v>
      </c>
      <c r="E65" s="11">
        <v>975.5</v>
      </c>
      <c r="F65" s="43"/>
      <c r="S65" s="2">
        <f t="shared" si="5"/>
        <v>109.86</v>
      </c>
      <c r="T65" s="21">
        <f t="shared" si="6"/>
        <v>1.0339082904816136E-2</v>
      </c>
    </row>
    <row r="66" spans="2:20">
      <c r="B66" s="10">
        <v>39520</v>
      </c>
      <c r="C66" s="6">
        <v>3.1898</v>
      </c>
      <c r="D66" s="6">
        <v>110.21</v>
      </c>
      <c r="E66" s="11">
        <v>995</v>
      </c>
      <c r="F66" s="43"/>
      <c r="S66" s="2">
        <f t="shared" si="5"/>
        <v>110.21</v>
      </c>
      <c r="T66" s="21">
        <f t="shared" si="6"/>
        <v>3.1808087889761234E-3</v>
      </c>
    </row>
    <row r="67" spans="2:20">
      <c r="B67" s="10">
        <v>39521</v>
      </c>
      <c r="C67" s="6">
        <v>3.2115</v>
      </c>
      <c r="D67" s="6">
        <v>110.03</v>
      </c>
      <c r="E67" s="11">
        <v>1003.5</v>
      </c>
      <c r="F67" s="43"/>
      <c r="S67" s="2">
        <f t="shared" si="5"/>
        <v>110.03</v>
      </c>
      <c r="T67" s="21">
        <f t="shared" si="6"/>
        <v>-1.6345808216291897E-3</v>
      </c>
    </row>
    <row r="68" spans="2:20">
      <c r="B68" s="10">
        <v>39524</v>
      </c>
      <c r="C68" s="6">
        <v>3.1309</v>
      </c>
      <c r="D68" s="6">
        <v>105.74</v>
      </c>
      <c r="E68" s="11">
        <v>1011.25</v>
      </c>
      <c r="F68" s="43"/>
      <c r="S68" s="2">
        <f t="shared" si="5"/>
        <v>105.74</v>
      </c>
      <c r="T68" s="21">
        <f t="shared" si="6"/>
        <v>-3.9769805074517162E-2</v>
      </c>
    </row>
    <row r="69" spans="2:20">
      <c r="B69" s="10">
        <v>39525</v>
      </c>
      <c r="C69" s="6">
        <v>3.1879</v>
      </c>
      <c r="D69" s="6">
        <v>109.57</v>
      </c>
      <c r="E69" s="11">
        <v>1006.75</v>
      </c>
      <c r="F69" s="43"/>
      <c r="S69" s="2">
        <f t="shared" si="5"/>
        <v>109.57</v>
      </c>
      <c r="T69" s="21">
        <f t="shared" si="6"/>
        <v>3.5580363609997792E-2</v>
      </c>
    </row>
    <row r="70" spans="2:20">
      <c r="B70" s="10">
        <v>39526</v>
      </c>
      <c r="C70" s="6">
        <v>3.0741999999999998</v>
      </c>
      <c r="D70" s="6">
        <v>103.25</v>
      </c>
      <c r="E70" s="11">
        <v>958.5</v>
      </c>
      <c r="F70" s="43"/>
      <c r="S70" s="2">
        <f t="shared" si="5"/>
        <v>103.25</v>
      </c>
      <c r="T70" s="21">
        <f t="shared" si="6"/>
        <v>-5.9410382576159722E-2</v>
      </c>
    </row>
    <row r="71" spans="2:20">
      <c r="B71" s="10">
        <v>39527</v>
      </c>
      <c r="C71" s="6">
        <v>3.0634000000000001</v>
      </c>
      <c r="D71" s="6">
        <v>102.57</v>
      </c>
      <c r="E71" s="11">
        <v>925.75</v>
      </c>
      <c r="F71" s="43"/>
      <c r="S71" s="2">
        <f t="shared" si="5"/>
        <v>102.57</v>
      </c>
      <c r="T71" s="21">
        <f t="shared" si="6"/>
        <v>-6.6077395218226134E-3</v>
      </c>
    </row>
    <row r="72" spans="2:20">
      <c r="B72" s="10">
        <v>39531</v>
      </c>
      <c r="C72" s="6">
        <v>3.0706000000000002</v>
      </c>
      <c r="D72" s="6">
        <v>101.7</v>
      </c>
      <c r="E72" s="11">
        <v>925.75</v>
      </c>
      <c r="F72" s="43"/>
      <c r="S72" s="2">
        <f t="shared" si="5"/>
        <v>101.7</v>
      </c>
      <c r="T72" s="21">
        <f t="shared" si="6"/>
        <v>-8.5181892648052617E-3</v>
      </c>
    </row>
    <row r="73" spans="2:20">
      <c r="B73" s="10">
        <v>39532</v>
      </c>
      <c r="C73" s="6">
        <v>3.0423</v>
      </c>
      <c r="D73" s="6">
        <v>101.78</v>
      </c>
      <c r="E73" s="11">
        <v>926.75</v>
      </c>
      <c r="F73" s="43"/>
      <c r="S73" s="2">
        <f t="shared" si="5"/>
        <v>101.78</v>
      </c>
      <c r="T73" s="21">
        <f t="shared" si="6"/>
        <v>7.8631810617232651E-4</v>
      </c>
    </row>
    <row r="74" spans="2:20">
      <c r="B74" s="10">
        <v>39533</v>
      </c>
      <c r="C74" s="6">
        <v>3.1613000000000002</v>
      </c>
      <c r="D74" s="6">
        <v>105.83</v>
      </c>
      <c r="E74" s="11">
        <v>946.75</v>
      </c>
      <c r="F74" s="43"/>
      <c r="S74" s="2">
        <f t="shared" si="5"/>
        <v>105.83</v>
      </c>
      <c r="T74" s="21">
        <f t="shared" si="6"/>
        <v>3.9020411944946508E-2</v>
      </c>
    </row>
    <row r="75" spans="2:20">
      <c r="B75" s="10">
        <v>39534</v>
      </c>
      <c r="C75" s="6">
        <v>3.2345000000000002</v>
      </c>
      <c r="D75" s="6">
        <v>107.56</v>
      </c>
      <c r="E75" s="11">
        <v>946.75</v>
      </c>
      <c r="F75" s="43"/>
      <c r="S75" s="2">
        <f t="shared" si="5"/>
        <v>107.56</v>
      </c>
      <c r="T75" s="21">
        <f t="shared" si="6"/>
        <v>1.6214798295030943E-2</v>
      </c>
    </row>
    <row r="76" spans="2:20">
      <c r="B76" s="10">
        <v>39535</v>
      </c>
      <c r="C76" s="6">
        <v>3.1475</v>
      </c>
      <c r="D76" s="6">
        <v>105.59</v>
      </c>
      <c r="E76" s="11">
        <v>934.25</v>
      </c>
      <c r="F76" s="43"/>
      <c r="S76" s="2">
        <f t="shared" si="5"/>
        <v>105.59</v>
      </c>
      <c r="T76" s="21">
        <f t="shared" si="6"/>
        <v>-1.8485161582240933E-2</v>
      </c>
    </row>
    <row r="77" spans="2:20">
      <c r="B77" s="10">
        <v>39538</v>
      </c>
      <c r="C77" s="6">
        <v>3.0592000000000001</v>
      </c>
      <c r="D77" s="6">
        <v>101.54</v>
      </c>
      <c r="E77" s="11">
        <v>933.5</v>
      </c>
      <c r="F77" s="43"/>
      <c r="S77" s="2">
        <f t="shared" si="5"/>
        <v>101.54</v>
      </c>
      <c r="T77" s="21">
        <f t="shared" si="6"/>
        <v>-3.9110860299174655E-2</v>
      </c>
    </row>
    <row r="78" spans="2:20">
      <c r="B78" s="10">
        <v>39539</v>
      </c>
      <c r="C78" s="6">
        <v>2.9771999999999998</v>
      </c>
      <c r="D78" s="6">
        <v>100.92</v>
      </c>
      <c r="E78" s="11">
        <v>887.75</v>
      </c>
      <c r="F78" s="43"/>
      <c r="S78" s="2">
        <f t="shared" si="5"/>
        <v>100.92</v>
      </c>
      <c r="T78" s="21">
        <f t="shared" si="6"/>
        <v>-6.1246857463913536E-3</v>
      </c>
    </row>
    <row r="79" spans="2:20">
      <c r="B79" s="10">
        <v>39540</v>
      </c>
      <c r="C79" s="6">
        <v>3.0259999999999998</v>
      </c>
      <c r="D79" s="6">
        <v>104.83</v>
      </c>
      <c r="E79" s="11">
        <v>890</v>
      </c>
      <c r="F79" s="43"/>
      <c r="S79" s="2">
        <f t="shared" si="5"/>
        <v>104.83</v>
      </c>
      <c r="T79" s="21">
        <f t="shared" si="6"/>
        <v>3.8011866691624249E-2</v>
      </c>
    </row>
    <row r="80" spans="2:20">
      <c r="B80" s="10">
        <v>39541</v>
      </c>
      <c r="C80" s="6">
        <v>2.9903</v>
      </c>
      <c r="D80" s="6">
        <v>103.92</v>
      </c>
      <c r="E80" s="11">
        <v>896.5</v>
      </c>
      <c r="F80" s="43"/>
      <c r="S80" s="2">
        <f t="shared" ref="S80:S143" si="7">D80</f>
        <v>103.92</v>
      </c>
      <c r="T80" s="21">
        <f t="shared" si="6"/>
        <v>-8.7186181021371503E-3</v>
      </c>
    </row>
    <row r="81" spans="2:20">
      <c r="B81" s="10">
        <v>39542</v>
      </c>
      <c r="C81" s="6">
        <v>3.0571000000000002</v>
      </c>
      <c r="D81" s="6">
        <v>106.09</v>
      </c>
      <c r="E81" s="11">
        <v>905.5</v>
      </c>
      <c r="F81" s="43"/>
      <c r="S81" s="2">
        <f t="shared" si="7"/>
        <v>106.09</v>
      </c>
      <c r="T81" s="21">
        <f t="shared" ref="T81:T144" si="8">LN(S81/S80)</f>
        <v>2.0666418108836109E-2</v>
      </c>
    </row>
    <row r="82" spans="2:20">
      <c r="B82" s="10">
        <v>39545</v>
      </c>
      <c r="C82" s="6">
        <v>3.1368</v>
      </c>
      <c r="D82" s="6">
        <v>108.91</v>
      </c>
      <c r="E82" s="11">
        <v>926.5</v>
      </c>
      <c r="F82" s="43"/>
      <c r="S82" s="2">
        <f t="shared" si="7"/>
        <v>108.91</v>
      </c>
      <c r="T82" s="21">
        <f t="shared" si="8"/>
        <v>2.6234062616414769E-2</v>
      </c>
    </row>
    <row r="83" spans="2:20">
      <c r="B83" s="10">
        <v>39546</v>
      </c>
      <c r="C83" s="6">
        <v>3.1827000000000001</v>
      </c>
      <c r="D83" s="6">
        <v>108.54</v>
      </c>
      <c r="E83" s="11">
        <v>915</v>
      </c>
      <c r="F83" s="43"/>
      <c r="S83" s="2">
        <f t="shared" si="7"/>
        <v>108.54</v>
      </c>
      <c r="T83" s="21">
        <f t="shared" si="8"/>
        <v>-3.403084452336226E-3</v>
      </c>
    </row>
    <row r="84" spans="2:20">
      <c r="B84" s="10">
        <v>39547</v>
      </c>
      <c r="C84" s="6">
        <v>3.2970000000000002</v>
      </c>
      <c r="D84" s="6">
        <v>110.89</v>
      </c>
      <c r="E84" s="11">
        <v>917</v>
      </c>
      <c r="F84" s="43"/>
      <c r="S84" s="2">
        <f t="shared" si="7"/>
        <v>110.89</v>
      </c>
      <c r="T84" s="21">
        <f t="shared" si="8"/>
        <v>2.1419950329865677E-2</v>
      </c>
    </row>
    <row r="85" spans="2:20">
      <c r="B85" s="10">
        <v>39548</v>
      </c>
      <c r="C85" s="6">
        <v>3.2565</v>
      </c>
      <c r="D85" s="6">
        <v>110.07</v>
      </c>
      <c r="E85" s="11">
        <v>928</v>
      </c>
      <c r="F85" s="43"/>
      <c r="S85" s="2">
        <f t="shared" si="7"/>
        <v>110.07</v>
      </c>
      <c r="T85" s="21">
        <f t="shared" si="8"/>
        <v>-7.4221919298242036E-3</v>
      </c>
    </row>
    <row r="86" spans="2:20">
      <c r="B86" s="10">
        <v>39549</v>
      </c>
      <c r="C86" s="6">
        <v>3.37</v>
      </c>
      <c r="D86" s="6">
        <v>110.14</v>
      </c>
      <c r="E86" s="11">
        <v>927.75</v>
      </c>
      <c r="F86" s="43"/>
      <c r="S86" s="2">
        <f t="shared" si="7"/>
        <v>110.14</v>
      </c>
      <c r="T86" s="21">
        <f t="shared" si="8"/>
        <v>6.3575679903519328E-4</v>
      </c>
    </row>
    <row r="87" spans="2:20">
      <c r="B87" s="10">
        <v>39552</v>
      </c>
      <c r="C87" s="6">
        <v>3.2578999999999998</v>
      </c>
      <c r="D87" s="6">
        <v>111.71</v>
      </c>
      <c r="E87" s="11">
        <v>926.5</v>
      </c>
      <c r="F87" s="43"/>
      <c r="S87" s="2">
        <f t="shared" si="7"/>
        <v>111.71</v>
      </c>
      <c r="T87" s="21">
        <f t="shared" si="8"/>
        <v>1.4153943748421514E-2</v>
      </c>
    </row>
    <row r="88" spans="2:20">
      <c r="B88" s="10">
        <v>39553</v>
      </c>
      <c r="C88" s="6">
        <v>3.3163999999999998</v>
      </c>
      <c r="D88" s="6">
        <v>113.77</v>
      </c>
      <c r="E88" s="11">
        <v>929.75</v>
      </c>
      <c r="F88" s="43"/>
      <c r="S88" s="2">
        <f t="shared" si="7"/>
        <v>113.77</v>
      </c>
      <c r="T88" s="21">
        <f t="shared" si="8"/>
        <v>1.8272638968868202E-2</v>
      </c>
    </row>
    <row r="89" spans="2:20">
      <c r="B89" s="10">
        <v>39554</v>
      </c>
      <c r="C89" s="6">
        <v>3.3155000000000001</v>
      </c>
      <c r="D89" s="6">
        <v>114.8</v>
      </c>
      <c r="E89" s="11">
        <v>945</v>
      </c>
      <c r="F89" s="43"/>
      <c r="S89" s="2">
        <f t="shared" si="7"/>
        <v>114.8</v>
      </c>
      <c r="T89" s="21">
        <f t="shared" si="8"/>
        <v>9.0126173338408166E-3</v>
      </c>
    </row>
    <row r="90" spans="2:20">
      <c r="B90" s="10">
        <v>39555</v>
      </c>
      <c r="C90" s="6">
        <v>3.2936000000000001</v>
      </c>
      <c r="D90" s="6">
        <v>114.8</v>
      </c>
      <c r="E90" s="11">
        <v>946</v>
      </c>
      <c r="F90" s="43"/>
      <c r="S90" s="2">
        <f t="shared" si="7"/>
        <v>114.8</v>
      </c>
      <c r="T90" s="21">
        <f t="shared" si="8"/>
        <v>0</v>
      </c>
    </row>
    <row r="91" spans="2:20">
      <c r="B91" s="10">
        <v>39556</v>
      </c>
      <c r="C91" s="6">
        <v>3.2997999999999998</v>
      </c>
      <c r="D91" s="6">
        <v>116.56</v>
      </c>
      <c r="E91" s="11">
        <v>908.75</v>
      </c>
      <c r="F91" s="43"/>
      <c r="S91" s="2">
        <f t="shared" si="7"/>
        <v>116.56</v>
      </c>
      <c r="T91" s="21">
        <f t="shared" si="8"/>
        <v>1.5214678001483488E-2</v>
      </c>
    </row>
    <row r="92" spans="2:20">
      <c r="B92" s="10">
        <v>39559</v>
      </c>
      <c r="C92" s="6">
        <v>3.3239000000000001</v>
      </c>
      <c r="D92" s="6">
        <v>117.48</v>
      </c>
      <c r="E92" s="11">
        <v>918.5</v>
      </c>
      <c r="F92" s="43"/>
      <c r="S92" s="2">
        <f t="shared" si="7"/>
        <v>117.48</v>
      </c>
      <c r="T92" s="21">
        <f t="shared" si="8"/>
        <v>7.8619444434699336E-3</v>
      </c>
    </row>
    <row r="93" spans="2:20">
      <c r="B93" s="10">
        <v>39560</v>
      </c>
      <c r="C93" s="6">
        <v>3.3294000000000001</v>
      </c>
      <c r="D93" s="6">
        <v>119.17</v>
      </c>
      <c r="E93" s="11">
        <v>918</v>
      </c>
      <c r="F93" s="43"/>
      <c r="S93" s="2">
        <f t="shared" si="7"/>
        <v>119.17</v>
      </c>
      <c r="T93" s="21">
        <f t="shared" si="8"/>
        <v>1.4282938772295467E-2</v>
      </c>
    </row>
    <row r="94" spans="2:20">
      <c r="B94" s="10">
        <v>39561</v>
      </c>
      <c r="C94" s="6">
        <v>3.3374999999999999</v>
      </c>
      <c r="D94" s="6">
        <v>119.28</v>
      </c>
      <c r="E94" s="11">
        <v>898.5</v>
      </c>
      <c r="F94" s="43"/>
      <c r="S94" s="2">
        <f t="shared" si="7"/>
        <v>119.28</v>
      </c>
      <c r="T94" s="21">
        <f t="shared" si="8"/>
        <v>9.2262535376822646E-4</v>
      </c>
    </row>
    <row r="95" spans="2:20">
      <c r="B95" s="10">
        <v>39562</v>
      </c>
      <c r="C95" s="6">
        <v>3.2583000000000002</v>
      </c>
      <c r="D95" s="6">
        <v>117.1</v>
      </c>
      <c r="E95" s="11">
        <v>895.5</v>
      </c>
      <c r="F95" s="43"/>
      <c r="S95" s="2">
        <f t="shared" si="7"/>
        <v>117.1</v>
      </c>
      <c r="T95" s="21">
        <f t="shared" si="8"/>
        <v>-1.844539985281134E-2</v>
      </c>
    </row>
    <row r="96" spans="2:20">
      <c r="B96" s="10">
        <v>39563</v>
      </c>
      <c r="C96" s="6">
        <v>3.3028</v>
      </c>
      <c r="D96" s="6">
        <v>119.64</v>
      </c>
      <c r="E96" s="11">
        <v>891.5</v>
      </c>
      <c r="F96" s="43"/>
      <c r="S96" s="2">
        <f t="shared" si="7"/>
        <v>119.64</v>
      </c>
      <c r="T96" s="21">
        <f t="shared" si="8"/>
        <v>2.1458963158075623E-2</v>
      </c>
    </row>
    <row r="97" spans="2:20">
      <c r="B97" s="10">
        <v>39566</v>
      </c>
      <c r="C97" s="6">
        <v>3.2988</v>
      </c>
      <c r="D97" s="6">
        <v>118.78</v>
      </c>
      <c r="E97" s="11">
        <v>890.5</v>
      </c>
      <c r="F97" s="43"/>
      <c r="S97" s="2">
        <f t="shared" si="7"/>
        <v>118.78</v>
      </c>
      <c r="T97" s="21">
        <f t="shared" si="8"/>
        <v>-7.2141911740330788E-3</v>
      </c>
    </row>
    <row r="98" spans="2:20">
      <c r="B98" s="10">
        <v>39567</v>
      </c>
      <c r="C98" s="6">
        <v>3.2465000000000002</v>
      </c>
      <c r="D98" s="6">
        <v>115.67</v>
      </c>
      <c r="E98" s="11">
        <v>880</v>
      </c>
      <c r="F98" s="43"/>
      <c r="S98" s="2">
        <f t="shared" si="7"/>
        <v>115.67</v>
      </c>
      <c r="T98" s="21">
        <f t="shared" si="8"/>
        <v>-2.6531733280403938E-2</v>
      </c>
    </row>
    <row r="99" spans="2:20">
      <c r="B99" s="10">
        <v>39568</v>
      </c>
      <c r="C99" s="6">
        <v>3.177</v>
      </c>
      <c r="D99" s="6">
        <v>113.7</v>
      </c>
      <c r="E99" s="11">
        <v>871</v>
      </c>
      <c r="F99" s="43"/>
      <c r="S99" s="2">
        <f t="shared" si="7"/>
        <v>113.7</v>
      </c>
      <c r="T99" s="21">
        <f t="shared" si="8"/>
        <v>-1.7177908550819836E-2</v>
      </c>
    </row>
    <row r="100" spans="2:20">
      <c r="B100" s="10">
        <v>39569</v>
      </c>
      <c r="C100" s="6">
        <v>3.1177000000000001</v>
      </c>
      <c r="D100" s="6">
        <v>112.6</v>
      </c>
      <c r="E100" s="11">
        <v>853</v>
      </c>
      <c r="F100" s="43"/>
      <c r="S100" s="2">
        <f t="shared" si="7"/>
        <v>112.6</v>
      </c>
      <c r="T100" s="21">
        <f t="shared" si="8"/>
        <v>-9.7216850509003732E-3</v>
      </c>
    </row>
    <row r="101" spans="2:20">
      <c r="B101" s="10">
        <v>39570</v>
      </c>
      <c r="C101" s="6">
        <v>3.1737000000000002</v>
      </c>
      <c r="D101" s="6">
        <v>116.36</v>
      </c>
      <c r="E101" s="11">
        <v>853.5</v>
      </c>
      <c r="F101" s="43"/>
      <c r="S101" s="2">
        <f t="shared" si="7"/>
        <v>116.36</v>
      </c>
      <c r="T101" s="21">
        <f t="shared" si="8"/>
        <v>3.2847117921410963E-2</v>
      </c>
    </row>
    <row r="102" spans="2:20">
      <c r="B102" s="10">
        <v>39573</v>
      </c>
      <c r="C102" s="6">
        <v>3.3041999999999998</v>
      </c>
      <c r="D102" s="6">
        <v>119.94</v>
      </c>
      <c r="E102" s="11">
        <v>853.5</v>
      </c>
      <c r="F102" s="43"/>
      <c r="S102" s="2">
        <f t="shared" si="7"/>
        <v>119.94</v>
      </c>
      <c r="T102" s="21">
        <f t="shared" si="8"/>
        <v>3.0302784113362711E-2</v>
      </c>
    </row>
    <row r="103" spans="2:20">
      <c r="B103" s="10">
        <v>39574</v>
      </c>
      <c r="C103" s="6">
        <v>3.3475000000000001</v>
      </c>
      <c r="D103" s="6">
        <v>121.82</v>
      </c>
      <c r="E103" s="11">
        <v>880</v>
      </c>
      <c r="F103" s="43"/>
      <c r="S103" s="2">
        <f t="shared" si="7"/>
        <v>121.82</v>
      </c>
      <c r="T103" s="21">
        <f t="shared" si="8"/>
        <v>1.5552927667974793E-2</v>
      </c>
    </row>
    <row r="104" spans="2:20">
      <c r="B104" s="10">
        <v>39575</v>
      </c>
      <c r="C104" s="6">
        <v>3.4375</v>
      </c>
      <c r="D104" s="6">
        <v>123.56</v>
      </c>
      <c r="E104" s="11">
        <v>868.25</v>
      </c>
      <c r="F104" s="43"/>
      <c r="S104" s="2">
        <f t="shared" si="7"/>
        <v>123.56</v>
      </c>
      <c r="T104" s="21">
        <f t="shared" si="8"/>
        <v>1.4182322642042427E-2</v>
      </c>
    </row>
    <row r="105" spans="2:20">
      <c r="B105" s="10">
        <v>39576</v>
      </c>
      <c r="C105" s="6">
        <v>3.5024999999999999</v>
      </c>
      <c r="D105" s="6">
        <v>123.77</v>
      </c>
      <c r="E105" s="11">
        <v>877</v>
      </c>
      <c r="F105" s="43"/>
      <c r="S105" s="2">
        <f t="shared" si="7"/>
        <v>123.77</v>
      </c>
      <c r="T105" s="21">
        <f t="shared" si="8"/>
        <v>1.6981365015499806E-3</v>
      </c>
    </row>
    <row r="106" spans="2:20">
      <c r="B106" s="10">
        <v>39577</v>
      </c>
      <c r="C106" s="6">
        <v>3.6274999999999999</v>
      </c>
      <c r="D106" s="6">
        <v>125.94</v>
      </c>
      <c r="E106" s="11">
        <v>876</v>
      </c>
      <c r="F106" s="43"/>
      <c r="S106" s="2">
        <f t="shared" si="7"/>
        <v>125.94</v>
      </c>
      <c r="T106" s="21">
        <f t="shared" si="8"/>
        <v>1.7380598508665662E-2</v>
      </c>
    </row>
    <row r="107" spans="2:20">
      <c r="B107" s="10">
        <v>39580</v>
      </c>
      <c r="C107" s="6">
        <v>3.5535000000000001</v>
      </c>
      <c r="D107" s="6">
        <v>124.02</v>
      </c>
      <c r="E107" s="11">
        <v>883.5</v>
      </c>
      <c r="F107" s="43"/>
      <c r="S107" s="2">
        <f t="shared" si="7"/>
        <v>124.02</v>
      </c>
      <c r="T107" s="21">
        <f t="shared" si="8"/>
        <v>-1.5362760138864739E-2</v>
      </c>
    </row>
    <row r="108" spans="2:20">
      <c r="B108" s="10">
        <v>39581</v>
      </c>
      <c r="C108" s="6">
        <v>3.6926000000000001</v>
      </c>
      <c r="D108" s="6">
        <v>125.83</v>
      </c>
      <c r="E108" s="11">
        <v>865</v>
      </c>
      <c r="F108" s="43"/>
      <c r="S108" s="2">
        <f t="shared" si="7"/>
        <v>125.83</v>
      </c>
      <c r="T108" s="21">
        <f t="shared" si="8"/>
        <v>1.4488946682144652E-2</v>
      </c>
    </row>
    <row r="109" spans="2:20">
      <c r="B109" s="10">
        <v>39582</v>
      </c>
      <c r="C109" s="6">
        <v>3.6177999999999999</v>
      </c>
      <c r="D109" s="6">
        <v>124.21</v>
      </c>
      <c r="E109" s="11">
        <v>866.5</v>
      </c>
      <c r="F109" s="43"/>
      <c r="S109" s="2">
        <f t="shared" si="7"/>
        <v>124.21</v>
      </c>
      <c r="T109" s="21">
        <f t="shared" si="8"/>
        <v>-1.2958108047774185E-2</v>
      </c>
    </row>
    <row r="110" spans="2:20">
      <c r="B110" s="10">
        <v>39583</v>
      </c>
      <c r="C110" s="6">
        <v>3.6223999999999998</v>
      </c>
      <c r="D110" s="6">
        <v>124.25</v>
      </c>
      <c r="E110" s="11">
        <v>881.25</v>
      </c>
      <c r="F110" s="43"/>
      <c r="S110" s="2">
        <f t="shared" si="7"/>
        <v>124.25</v>
      </c>
      <c r="T110" s="21">
        <f t="shared" si="8"/>
        <v>3.2198342063568587E-4</v>
      </c>
    </row>
    <row r="111" spans="2:20">
      <c r="B111" s="10">
        <v>39584</v>
      </c>
      <c r="C111" s="6">
        <v>3.6974999999999998</v>
      </c>
      <c r="D111" s="6">
        <v>126.5</v>
      </c>
      <c r="E111" s="11">
        <v>897</v>
      </c>
      <c r="F111" s="43"/>
      <c r="S111" s="2">
        <f t="shared" si="7"/>
        <v>126.5</v>
      </c>
      <c r="T111" s="21">
        <f t="shared" si="8"/>
        <v>1.7946643190836824E-2</v>
      </c>
    </row>
    <row r="112" spans="2:20">
      <c r="B112" s="10">
        <v>39587</v>
      </c>
      <c r="C112" s="6">
        <v>3.6676000000000002</v>
      </c>
      <c r="D112" s="6">
        <v>127.15</v>
      </c>
      <c r="E112" s="11">
        <v>906.5</v>
      </c>
      <c r="F112" s="43"/>
      <c r="S112" s="2">
        <f t="shared" si="7"/>
        <v>127.15</v>
      </c>
      <c r="T112" s="21">
        <f t="shared" si="8"/>
        <v>5.1251837005536873E-3</v>
      </c>
    </row>
    <row r="113" spans="2:20">
      <c r="B113" s="10">
        <v>39588</v>
      </c>
      <c r="C113" s="6">
        <v>3.7686999999999999</v>
      </c>
      <c r="D113" s="6">
        <v>128.93</v>
      </c>
      <c r="E113" s="11">
        <v>914.5</v>
      </c>
      <c r="F113" s="43"/>
      <c r="S113" s="2">
        <f t="shared" si="7"/>
        <v>128.93</v>
      </c>
      <c r="T113" s="21">
        <f t="shared" si="8"/>
        <v>1.3902129554617568E-2</v>
      </c>
    </row>
    <row r="114" spans="2:20">
      <c r="B114" s="10">
        <v>39589</v>
      </c>
      <c r="C114" s="6">
        <v>3.9034</v>
      </c>
      <c r="D114" s="6">
        <v>132.99</v>
      </c>
      <c r="E114" s="11">
        <v>923</v>
      </c>
      <c r="F114" s="43"/>
      <c r="S114" s="2">
        <f t="shared" si="7"/>
        <v>132.99</v>
      </c>
      <c r="T114" s="21">
        <f t="shared" si="8"/>
        <v>3.1004316002325581E-2</v>
      </c>
    </row>
    <row r="115" spans="2:20">
      <c r="B115" s="10">
        <v>39590</v>
      </c>
      <c r="C115" s="6">
        <v>3.9542999999999999</v>
      </c>
      <c r="D115" s="6">
        <v>130.04</v>
      </c>
      <c r="E115" s="11">
        <v>922.75</v>
      </c>
      <c r="F115" s="43"/>
      <c r="S115" s="2">
        <f t="shared" si="7"/>
        <v>130.04</v>
      </c>
      <c r="T115" s="21">
        <f t="shared" si="8"/>
        <v>-2.2431841989367367E-2</v>
      </c>
    </row>
    <row r="116" spans="2:20">
      <c r="B116" s="10">
        <v>39591</v>
      </c>
      <c r="C116" s="6">
        <v>3.8656000000000001</v>
      </c>
      <c r="D116" s="6">
        <v>131.58000000000001</v>
      </c>
      <c r="E116" s="11">
        <v>927.5</v>
      </c>
      <c r="F116" s="43"/>
      <c r="S116" s="2">
        <f t="shared" si="7"/>
        <v>131.58000000000001</v>
      </c>
      <c r="T116" s="21">
        <f t="shared" si="8"/>
        <v>1.1772936222147366E-2</v>
      </c>
    </row>
    <row r="117" spans="2:20">
      <c r="B117" s="10">
        <v>39595</v>
      </c>
      <c r="C117" s="6">
        <v>3.7991999999999999</v>
      </c>
      <c r="D117" s="6">
        <v>128.81</v>
      </c>
      <c r="E117" s="11">
        <v>906.75</v>
      </c>
      <c r="F117" s="43"/>
      <c r="S117" s="2">
        <f t="shared" si="7"/>
        <v>128.81</v>
      </c>
      <c r="T117" s="21">
        <f t="shared" si="8"/>
        <v>-2.1276581249855396E-2</v>
      </c>
    </row>
    <row r="118" spans="2:20">
      <c r="B118" s="10">
        <v>39596</v>
      </c>
      <c r="C118" s="6">
        <v>3.7991999999999999</v>
      </c>
      <c r="D118" s="6">
        <v>131</v>
      </c>
      <c r="E118" s="11">
        <v>902.5</v>
      </c>
      <c r="F118" s="43"/>
      <c r="S118" s="2">
        <f t="shared" si="7"/>
        <v>131</v>
      </c>
      <c r="T118" s="21">
        <f t="shared" si="8"/>
        <v>1.6858872793155087E-2</v>
      </c>
    </row>
    <row r="119" spans="2:20">
      <c r="B119" s="10">
        <v>39597</v>
      </c>
      <c r="C119" s="6">
        <v>3.6884999999999999</v>
      </c>
      <c r="D119" s="6">
        <v>126.7</v>
      </c>
      <c r="E119" s="11">
        <v>883</v>
      </c>
      <c r="F119" s="43"/>
      <c r="S119" s="2">
        <f t="shared" si="7"/>
        <v>126.7</v>
      </c>
      <c r="T119" s="21">
        <f t="shared" si="8"/>
        <v>-3.3375235874058107E-2</v>
      </c>
    </row>
    <row r="120" spans="2:20">
      <c r="B120" s="10">
        <v>39598</v>
      </c>
      <c r="C120" s="6">
        <v>3.6598000000000002</v>
      </c>
      <c r="D120" s="6">
        <v>127.35</v>
      </c>
      <c r="E120" s="11">
        <v>885.75</v>
      </c>
      <c r="F120" s="43"/>
      <c r="S120" s="2">
        <f t="shared" si="7"/>
        <v>127.35</v>
      </c>
      <c r="T120" s="21">
        <f t="shared" si="8"/>
        <v>5.1171140983725617E-3</v>
      </c>
    </row>
    <row r="121" spans="2:20">
      <c r="B121" s="10">
        <v>39601</v>
      </c>
      <c r="C121" s="6">
        <v>3.7057000000000002</v>
      </c>
      <c r="D121" s="6">
        <v>127.75</v>
      </c>
      <c r="E121" s="11">
        <v>888.25</v>
      </c>
      <c r="F121" s="43"/>
      <c r="S121" s="2">
        <f t="shared" si="7"/>
        <v>127.75</v>
      </c>
      <c r="T121" s="21">
        <f t="shared" si="8"/>
        <v>3.1360276583478975E-3</v>
      </c>
    </row>
    <row r="122" spans="2:20">
      <c r="B122" s="10">
        <v>39602</v>
      </c>
      <c r="C122" s="6">
        <v>3.6233</v>
      </c>
      <c r="D122" s="6">
        <v>124.33</v>
      </c>
      <c r="E122" s="11">
        <v>879.25</v>
      </c>
      <c r="F122" s="43"/>
      <c r="S122" s="2">
        <f t="shared" si="7"/>
        <v>124.33</v>
      </c>
      <c r="T122" s="21">
        <f t="shared" si="8"/>
        <v>-2.713590811896768E-2</v>
      </c>
    </row>
    <row r="123" spans="2:20">
      <c r="B123" s="10">
        <v>39603</v>
      </c>
      <c r="C123" s="6">
        <v>3.532</v>
      </c>
      <c r="D123" s="6">
        <v>122.3</v>
      </c>
      <c r="E123" s="11">
        <v>883.5</v>
      </c>
      <c r="F123" s="43"/>
      <c r="S123" s="2">
        <f t="shared" si="7"/>
        <v>122.3</v>
      </c>
      <c r="T123" s="21">
        <f t="shared" si="8"/>
        <v>-1.6462278271719529E-2</v>
      </c>
    </row>
    <row r="124" spans="2:20">
      <c r="B124" s="10">
        <v>39604</v>
      </c>
      <c r="C124" s="6">
        <v>3.6669999999999998</v>
      </c>
      <c r="D124" s="6">
        <v>127.93</v>
      </c>
      <c r="E124" s="11">
        <v>878.75</v>
      </c>
      <c r="F124" s="43"/>
      <c r="S124" s="2">
        <f t="shared" si="7"/>
        <v>127.93</v>
      </c>
      <c r="T124" s="21">
        <f t="shared" si="8"/>
        <v>4.5006196635817085E-2</v>
      </c>
    </row>
    <row r="125" spans="2:20">
      <c r="B125" s="10">
        <v>39605</v>
      </c>
      <c r="C125" s="6">
        <v>3.9601999999999999</v>
      </c>
      <c r="D125" s="6">
        <v>138.51</v>
      </c>
      <c r="E125" s="11">
        <v>890.5</v>
      </c>
      <c r="F125" s="43"/>
      <c r="S125" s="2">
        <f t="shared" si="7"/>
        <v>138.51</v>
      </c>
      <c r="T125" s="21">
        <f t="shared" si="8"/>
        <v>7.9459285858063555E-2</v>
      </c>
    </row>
    <row r="126" spans="2:20">
      <c r="B126" s="10">
        <v>39608</v>
      </c>
      <c r="C126" s="6">
        <v>3.8632</v>
      </c>
      <c r="D126" s="6">
        <v>134.44</v>
      </c>
      <c r="E126" s="11">
        <v>896.25</v>
      </c>
      <c r="F126" s="43"/>
      <c r="S126" s="2">
        <f t="shared" si="7"/>
        <v>134.44</v>
      </c>
      <c r="T126" s="21">
        <f t="shared" si="8"/>
        <v>-2.9824522330102295E-2</v>
      </c>
    </row>
    <row r="127" spans="2:20">
      <c r="B127" s="10">
        <v>39609</v>
      </c>
      <c r="C127" s="6">
        <v>3.7961</v>
      </c>
      <c r="D127" s="6">
        <v>131.38</v>
      </c>
      <c r="E127" s="11">
        <v>878</v>
      </c>
      <c r="F127" s="43"/>
      <c r="S127" s="2">
        <f t="shared" si="7"/>
        <v>131.38</v>
      </c>
      <c r="T127" s="21">
        <f t="shared" si="8"/>
        <v>-2.3024115392578055E-2</v>
      </c>
    </row>
    <row r="128" spans="2:20">
      <c r="B128" s="10">
        <v>39610</v>
      </c>
      <c r="C128" s="6">
        <v>3.9584999999999999</v>
      </c>
      <c r="D128" s="6">
        <v>136.43</v>
      </c>
      <c r="E128" s="11">
        <v>876.25</v>
      </c>
      <c r="F128" s="43"/>
      <c r="S128" s="2">
        <f t="shared" si="7"/>
        <v>136.43</v>
      </c>
      <c r="T128" s="21">
        <f t="shared" si="8"/>
        <v>3.7717775110455973E-2</v>
      </c>
    </row>
    <row r="129" spans="2:20">
      <c r="B129" s="10">
        <v>39611</v>
      </c>
      <c r="C129" s="6">
        <v>3.9253999999999998</v>
      </c>
      <c r="D129" s="6">
        <v>136.91</v>
      </c>
      <c r="E129" s="11">
        <v>862.25</v>
      </c>
      <c r="F129" s="43"/>
      <c r="S129" s="2">
        <f t="shared" si="7"/>
        <v>136.91</v>
      </c>
      <c r="T129" s="21">
        <f t="shared" si="8"/>
        <v>3.5121130708818627E-3</v>
      </c>
    </row>
    <row r="130" spans="2:20">
      <c r="B130" s="10">
        <v>39612</v>
      </c>
      <c r="C130" s="6">
        <v>3.8205</v>
      </c>
      <c r="D130" s="6">
        <v>134.84</v>
      </c>
      <c r="E130" s="11">
        <v>866</v>
      </c>
      <c r="F130" s="43"/>
      <c r="S130" s="2">
        <f t="shared" si="7"/>
        <v>134.84</v>
      </c>
      <c r="T130" s="21">
        <f t="shared" si="8"/>
        <v>-1.5234885279804588E-2</v>
      </c>
    </row>
    <row r="131" spans="2:20">
      <c r="B131" s="10">
        <v>39615</v>
      </c>
      <c r="C131" s="6">
        <v>3.8100999999999998</v>
      </c>
      <c r="D131" s="6">
        <v>134.52000000000001</v>
      </c>
      <c r="E131" s="11">
        <v>888.25</v>
      </c>
      <c r="F131" s="43"/>
      <c r="S131" s="2">
        <f t="shared" si="7"/>
        <v>134.52000000000001</v>
      </c>
      <c r="T131" s="21">
        <f t="shared" si="8"/>
        <v>-2.3760034937910781E-3</v>
      </c>
    </row>
    <row r="132" spans="2:20">
      <c r="B132" s="10">
        <v>39616</v>
      </c>
      <c r="C132" s="6">
        <v>3.8058999999999998</v>
      </c>
      <c r="D132" s="6">
        <v>133.99</v>
      </c>
      <c r="E132" s="11">
        <v>881.5</v>
      </c>
      <c r="F132" s="43"/>
      <c r="S132" s="2">
        <f t="shared" si="7"/>
        <v>133.99</v>
      </c>
      <c r="T132" s="21">
        <f t="shared" si="8"/>
        <v>-3.9477165715522599E-3</v>
      </c>
    </row>
    <row r="133" spans="2:20">
      <c r="B133" s="10">
        <v>39617</v>
      </c>
      <c r="C133" s="6">
        <v>3.8447</v>
      </c>
      <c r="D133" s="6">
        <v>136.54</v>
      </c>
      <c r="E133" s="11">
        <v>887.5</v>
      </c>
      <c r="F133" s="43"/>
      <c r="S133" s="2">
        <f t="shared" si="7"/>
        <v>136.54</v>
      </c>
      <c r="T133" s="21">
        <f t="shared" si="8"/>
        <v>1.8852441689617572E-2</v>
      </c>
    </row>
    <row r="134" spans="2:20">
      <c r="B134" s="10">
        <v>39618</v>
      </c>
      <c r="C134" s="6">
        <v>3.6997</v>
      </c>
      <c r="D134" s="6">
        <v>131.88</v>
      </c>
      <c r="E134" s="11">
        <v>903</v>
      </c>
      <c r="F134" s="43"/>
      <c r="S134" s="2">
        <f t="shared" si="7"/>
        <v>131.88</v>
      </c>
      <c r="T134" s="21">
        <f t="shared" si="8"/>
        <v>-3.472519378660395E-2</v>
      </c>
    </row>
    <row r="135" spans="2:20">
      <c r="B135" s="10">
        <v>39619</v>
      </c>
      <c r="C135" s="6">
        <v>3.7604000000000002</v>
      </c>
      <c r="D135" s="6">
        <v>134.78</v>
      </c>
      <c r="E135" s="11">
        <v>907.5</v>
      </c>
      <c r="F135" s="43"/>
      <c r="S135" s="2">
        <f t="shared" si="7"/>
        <v>134.78</v>
      </c>
      <c r="T135" s="21">
        <f t="shared" si="8"/>
        <v>2.1751401314540644E-2</v>
      </c>
    </row>
    <row r="136" spans="2:20">
      <c r="B136" s="10">
        <v>39622</v>
      </c>
      <c r="C136" s="6">
        <v>3.7864</v>
      </c>
      <c r="D136" s="6">
        <v>135.97999999999999</v>
      </c>
      <c r="E136" s="11">
        <v>881</v>
      </c>
      <c r="F136" s="43"/>
      <c r="S136" s="2">
        <f t="shared" si="7"/>
        <v>135.97999999999999</v>
      </c>
      <c r="T136" s="21">
        <f t="shared" si="8"/>
        <v>8.8639965802426463E-3</v>
      </c>
    </row>
    <row r="137" spans="2:20">
      <c r="B137" s="10">
        <v>39623</v>
      </c>
      <c r="C137" s="6">
        <v>3.8035999999999999</v>
      </c>
      <c r="D137" s="6">
        <v>136.49</v>
      </c>
      <c r="E137" s="11">
        <v>889.5</v>
      </c>
      <c r="F137" s="43"/>
      <c r="S137" s="2">
        <f t="shared" si="7"/>
        <v>136.49</v>
      </c>
      <c r="T137" s="21">
        <f t="shared" si="8"/>
        <v>3.7435357697906541E-3</v>
      </c>
    </row>
    <row r="138" spans="2:20">
      <c r="B138" s="10">
        <v>39624</v>
      </c>
      <c r="C138" s="6">
        <v>3.7416999999999998</v>
      </c>
      <c r="D138" s="6">
        <v>133.91999999999999</v>
      </c>
      <c r="E138" s="11">
        <v>882.75</v>
      </c>
      <c r="F138" s="43"/>
      <c r="S138" s="2">
        <f t="shared" si="7"/>
        <v>133.91999999999999</v>
      </c>
      <c r="T138" s="21">
        <f t="shared" si="8"/>
        <v>-1.9008745126939074E-2</v>
      </c>
    </row>
    <row r="139" spans="2:20">
      <c r="B139" s="10">
        <v>39625</v>
      </c>
      <c r="C139" s="6">
        <v>3.8784000000000001</v>
      </c>
      <c r="D139" s="6">
        <v>138.91</v>
      </c>
      <c r="E139" s="11">
        <v>909.5</v>
      </c>
      <c r="F139" s="43"/>
      <c r="S139" s="2">
        <f t="shared" si="7"/>
        <v>138.91</v>
      </c>
      <c r="T139" s="21">
        <f t="shared" si="8"/>
        <v>3.658363466813274E-2</v>
      </c>
    </row>
    <row r="140" spans="2:20">
      <c r="B140" s="10">
        <v>39626</v>
      </c>
      <c r="C140" s="6">
        <v>3.9041000000000001</v>
      </c>
      <c r="D140" s="6">
        <v>139.69</v>
      </c>
      <c r="E140" s="11">
        <v>919.5</v>
      </c>
      <c r="F140" s="43"/>
      <c r="S140" s="2">
        <f t="shared" si="7"/>
        <v>139.69</v>
      </c>
      <c r="T140" s="21">
        <f t="shared" si="8"/>
        <v>5.5994403301616053E-3</v>
      </c>
    </row>
    <row r="141" spans="2:20">
      <c r="B141" s="10">
        <v>39629</v>
      </c>
      <c r="C141" s="6">
        <v>3.91</v>
      </c>
      <c r="D141" s="6">
        <v>139.96</v>
      </c>
      <c r="E141" s="11">
        <v>930.25</v>
      </c>
      <c r="F141" s="43"/>
      <c r="S141" s="2">
        <f t="shared" si="7"/>
        <v>139.96</v>
      </c>
      <c r="T141" s="21">
        <f t="shared" si="8"/>
        <v>1.9309857600279218E-3</v>
      </c>
    </row>
    <row r="142" spans="2:20">
      <c r="B142" s="10">
        <v>39630</v>
      </c>
      <c r="C142" s="6">
        <v>3.9184999999999999</v>
      </c>
      <c r="D142" s="6">
        <v>141.06</v>
      </c>
      <c r="E142" s="11">
        <v>937.5</v>
      </c>
      <c r="F142" s="43"/>
      <c r="S142" s="2">
        <f t="shared" si="7"/>
        <v>141.06</v>
      </c>
      <c r="T142" s="21">
        <f t="shared" si="8"/>
        <v>7.8286642805457524E-3</v>
      </c>
    </row>
    <row r="143" spans="2:20">
      <c r="B143" s="10">
        <v>39631</v>
      </c>
      <c r="C143" s="6">
        <v>4.0465</v>
      </c>
      <c r="D143" s="6">
        <v>143.74</v>
      </c>
      <c r="E143" s="11">
        <v>935.25</v>
      </c>
      <c r="F143" s="43"/>
      <c r="S143" s="2">
        <f t="shared" si="7"/>
        <v>143.74</v>
      </c>
      <c r="T143" s="21">
        <f t="shared" si="8"/>
        <v>1.8820780260263355E-2</v>
      </c>
    </row>
    <row r="144" spans="2:20">
      <c r="B144" s="10">
        <v>39632</v>
      </c>
      <c r="C144" s="6">
        <v>4.0785</v>
      </c>
      <c r="D144" s="6">
        <v>145.31</v>
      </c>
      <c r="E144" s="11">
        <v>934</v>
      </c>
      <c r="F144" s="43"/>
      <c r="S144" s="2">
        <f t="shared" ref="S144:S207" si="9">D144</f>
        <v>145.31</v>
      </c>
      <c r="T144" s="21">
        <f t="shared" si="8"/>
        <v>1.0863279292307937E-2</v>
      </c>
    </row>
    <row r="145" spans="2:20">
      <c r="B145" s="10">
        <v>39633</v>
      </c>
      <c r="C145" s="6">
        <v>4.0785</v>
      </c>
      <c r="D145" s="6">
        <v>145.31</v>
      </c>
      <c r="E145" s="11">
        <v>931.25</v>
      </c>
      <c r="F145" s="43"/>
      <c r="S145" s="2">
        <f t="shared" si="9"/>
        <v>145.31</v>
      </c>
      <c r="T145" s="21">
        <f t="shared" ref="T145:T208" si="10">LN(S145/S144)</f>
        <v>0</v>
      </c>
    </row>
    <row r="146" spans="2:20">
      <c r="B146" s="10">
        <v>39636</v>
      </c>
      <c r="C146" s="6">
        <v>3.9449999999999998</v>
      </c>
      <c r="D146" s="6">
        <v>141.38</v>
      </c>
      <c r="E146" s="11">
        <v>916.75</v>
      </c>
      <c r="F146" s="43"/>
      <c r="S146" s="2">
        <f t="shared" si="9"/>
        <v>141.38</v>
      </c>
      <c r="T146" s="21">
        <f t="shared" si="10"/>
        <v>-2.7418090589796565E-2</v>
      </c>
    </row>
    <row r="147" spans="2:20">
      <c r="B147" s="10">
        <v>39637</v>
      </c>
      <c r="C147" s="6">
        <v>3.7875000000000001</v>
      </c>
      <c r="D147" s="6">
        <v>136.06</v>
      </c>
      <c r="E147" s="11">
        <v>921</v>
      </c>
      <c r="F147" s="43"/>
      <c r="S147" s="2">
        <f t="shared" si="9"/>
        <v>136.06</v>
      </c>
      <c r="T147" s="21">
        <f t="shared" si="10"/>
        <v>-3.8355335825893247E-2</v>
      </c>
    </row>
    <row r="148" spans="2:20">
      <c r="B148" s="10">
        <v>39638</v>
      </c>
      <c r="C148" s="6">
        <v>3.8174999999999999</v>
      </c>
      <c r="D148" s="6">
        <v>135.88</v>
      </c>
      <c r="E148" s="11">
        <v>927.25</v>
      </c>
      <c r="F148" s="43"/>
      <c r="S148" s="2">
        <f t="shared" si="9"/>
        <v>135.88</v>
      </c>
      <c r="T148" s="21">
        <f t="shared" si="10"/>
        <v>-1.3238216245315469E-3</v>
      </c>
    </row>
    <row r="149" spans="2:20">
      <c r="B149" s="10">
        <v>39639</v>
      </c>
      <c r="C149" s="6">
        <v>4.0025000000000004</v>
      </c>
      <c r="D149" s="6">
        <v>141.47</v>
      </c>
      <c r="E149" s="11">
        <v>939.5</v>
      </c>
      <c r="F149" s="43"/>
      <c r="S149" s="2">
        <f t="shared" si="9"/>
        <v>141.47</v>
      </c>
      <c r="T149" s="21">
        <f t="shared" si="10"/>
        <v>4.0315537178459773E-2</v>
      </c>
    </row>
    <row r="150" spans="2:20">
      <c r="B150" s="10">
        <v>39640</v>
      </c>
      <c r="C150" s="6">
        <v>4.0425000000000004</v>
      </c>
      <c r="D150" s="6">
        <v>144.96</v>
      </c>
      <c r="E150" s="11">
        <v>962.75</v>
      </c>
      <c r="F150" s="43"/>
      <c r="S150" s="2">
        <f t="shared" si="9"/>
        <v>144.96</v>
      </c>
      <c r="T150" s="21">
        <f t="shared" si="10"/>
        <v>2.4370161823826314E-2</v>
      </c>
    </row>
    <row r="151" spans="2:20">
      <c r="B151" s="10">
        <v>39643</v>
      </c>
      <c r="C151" s="6">
        <v>4.0286</v>
      </c>
      <c r="D151" s="6">
        <v>145.16</v>
      </c>
      <c r="E151" s="11">
        <v>968</v>
      </c>
      <c r="F151" s="43"/>
      <c r="S151" s="2">
        <f t="shared" si="9"/>
        <v>145.16</v>
      </c>
      <c r="T151" s="21">
        <f t="shared" si="10"/>
        <v>1.3787400502001973E-3</v>
      </c>
    </row>
    <row r="152" spans="2:20">
      <c r="B152" s="10">
        <v>39644</v>
      </c>
      <c r="C152" s="6">
        <v>3.8902000000000001</v>
      </c>
      <c r="D152" s="6">
        <v>138.68</v>
      </c>
      <c r="E152" s="11">
        <v>986</v>
      </c>
      <c r="F152" s="43"/>
      <c r="S152" s="2">
        <f t="shared" si="9"/>
        <v>138.68</v>
      </c>
      <c r="T152" s="21">
        <f t="shared" si="10"/>
        <v>-4.56674615280468E-2</v>
      </c>
    </row>
    <row r="153" spans="2:20">
      <c r="B153" s="10">
        <v>39645</v>
      </c>
      <c r="C153" s="6">
        <v>3.8184999999999998</v>
      </c>
      <c r="D153" s="6">
        <v>134.63</v>
      </c>
      <c r="E153" s="11">
        <v>977.5</v>
      </c>
      <c r="F153" s="43"/>
      <c r="S153" s="2">
        <f t="shared" si="9"/>
        <v>134.63</v>
      </c>
      <c r="T153" s="21">
        <f t="shared" si="10"/>
        <v>-2.9638845825679307E-2</v>
      </c>
    </row>
    <row r="154" spans="2:20">
      <c r="B154" s="10">
        <v>39646</v>
      </c>
      <c r="C154" s="6">
        <v>3.7187999999999999</v>
      </c>
      <c r="D154" s="6">
        <v>129.43</v>
      </c>
      <c r="E154" s="11">
        <v>965.5</v>
      </c>
      <c r="F154" s="43"/>
      <c r="S154" s="2">
        <f t="shared" si="9"/>
        <v>129.43</v>
      </c>
      <c r="T154" s="21">
        <f t="shared" si="10"/>
        <v>-3.9390080536796629E-2</v>
      </c>
    </row>
    <row r="155" spans="2:20">
      <c r="B155" s="10">
        <v>39647</v>
      </c>
      <c r="C155" s="6">
        <v>3.8447</v>
      </c>
      <c r="D155" s="6">
        <v>128.94</v>
      </c>
      <c r="E155" s="11">
        <v>959.75</v>
      </c>
      <c r="F155" s="43"/>
      <c r="S155" s="2">
        <f t="shared" si="9"/>
        <v>128.94</v>
      </c>
      <c r="T155" s="21">
        <f t="shared" si="10"/>
        <v>-3.7930145718727331E-3</v>
      </c>
    </row>
    <row r="156" spans="2:20">
      <c r="B156" s="10">
        <v>39650</v>
      </c>
      <c r="C156" s="6">
        <v>3.7229000000000001</v>
      </c>
      <c r="D156" s="6">
        <v>131.43</v>
      </c>
      <c r="E156" s="11">
        <v>960.5</v>
      </c>
      <c r="F156" s="43"/>
      <c r="S156" s="2">
        <f t="shared" si="9"/>
        <v>131.43</v>
      </c>
      <c r="T156" s="21">
        <f t="shared" si="10"/>
        <v>1.9127210611442857E-2</v>
      </c>
    </row>
    <row r="157" spans="2:20">
      <c r="B157" s="10">
        <v>39651</v>
      </c>
      <c r="C157" s="6">
        <v>3.6532</v>
      </c>
      <c r="D157" s="6">
        <v>127.25</v>
      </c>
      <c r="E157" s="11">
        <v>961.5</v>
      </c>
      <c r="F157" s="43"/>
      <c r="S157" s="2">
        <f t="shared" si="9"/>
        <v>127.25</v>
      </c>
      <c r="T157" s="21">
        <f t="shared" si="10"/>
        <v>-3.2320735063284714E-2</v>
      </c>
    </row>
    <row r="158" spans="2:20">
      <c r="B158" s="10">
        <v>39652</v>
      </c>
      <c r="C158" s="6">
        <v>3.5238</v>
      </c>
      <c r="D158" s="6">
        <v>123.73</v>
      </c>
      <c r="E158" s="11">
        <v>926.5</v>
      </c>
      <c r="F158" s="43"/>
      <c r="S158" s="2">
        <f t="shared" si="9"/>
        <v>123.73</v>
      </c>
      <c r="T158" s="21">
        <f t="shared" si="10"/>
        <v>-2.805188320474776E-2</v>
      </c>
    </row>
    <row r="159" spans="2:20">
      <c r="B159" s="10">
        <v>39653</v>
      </c>
      <c r="C159" s="6">
        <v>3.5421</v>
      </c>
      <c r="D159" s="6">
        <v>124.62</v>
      </c>
      <c r="E159" s="11">
        <v>928</v>
      </c>
      <c r="F159" s="43"/>
      <c r="S159" s="2">
        <f t="shared" si="9"/>
        <v>124.62</v>
      </c>
      <c r="T159" s="21">
        <f t="shared" si="10"/>
        <v>7.1673348901914787E-3</v>
      </c>
    </row>
    <row r="160" spans="2:20">
      <c r="B160" s="10">
        <v>39654</v>
      </c>
      <c r="C160" s="6">
        <v>3.7416999999999998</v>
      </c>
      <c r="D160" s="6">
        <v>122.59</v>
      </c>
      <c r="E160" s="11">
        <v>920.5</v>
      </c>
      <c r="F160" s="43"/>
      <c r="S160" s="2">
        <f t="shared" si="9"/>
        <v>122.59</v>
      </c>
      <c r="T160" s="21">
        <f t="shared" si="10"/>
        <v>-1.6423653009173044E-2</v>
      </c>
    </row>
    <row r="161" spans="2:20">
      <c r="B161" s="10">
        <v>39657</v>
      </c>
      <c r="C161" s="6">
        <v>3.5482</v>
      </c>
      <c r="D161" s="6">
        <v>124.72</v>
      </c>
      <c r="E161" s="11">
        <v>923.5</v>
      </c>
      <c r="F161" s="43"/>
      <c r="S161" s="2">
        <f t="shared" si="9"/>
        <v>124.72</v>
      </c>
      <c r="T161" s="21">
        <f t="shared" si="10"/>
        <v>1.7225770642618158E-2</v>
      </c>
    </row>
    <row r="162" spans="2:20">
      <c r="B162" s="10">
        <v>39658</v>
      </c>
      <c r="C162" s="6">
        <v>3.4584000000000001</v>
      </c>
      <c r="D162" s="6">
        <v>122.21</v>
      </c>
      <c r="E162" s="11">
        <v>916.75</v>
      </c>
      <c r="F162" s="43"/>
      <c r="S162" s="2">
        <f t="shared" si="9"/>
        <v>122.21</v>
      </c>
      <c r="T162" s="21">
        <f t="shared" si="10"/>
        <v>-2.0330348299611951E-2</v>
      </c>
    </row>
    <row r="163" spans="2:20">
      <c r="B163" s="10">
        <v>39659</v>
      </c>
      <c r="C163" s="6">
        <v>3.5053000000000001</v>
      </c>
      <c r="D163" s="6">
        <v>126.74</v>
      </c>
      <c r="E163" s="11">
        <v>897.5</v>
      </c>
      <c r="F163" s="43"/>
      <c r="S163" s="2">
        <f t="shared" si="9"/>
        <v>126.74</v>
      </c>
      <c r="T163" s="21">
        <f t="shared" si="10"/>
        <v>3.6396867445461813E-2</v>
      </c>
    </row>
    <row r="164" spans="2:20">
      <c r="B164" s="10">
        <v>39660</v>
      </c>
      <c r="C164" s="6">
        <v>3.4298999999999999</v>
      </c>
      <c r="D164" s="6">
        <v>124.17</v>
      </c>
      <c r="E164" s="11">
        <v>918</v>
      </c>
      <c r="F164" s="43"/>
      <c r="S164" s="2">
        <f t="shared" si="9"/>
        <v>124.17</v>
      </c>
      <c r="T164" s="21">
        <f t="shared" si="10"/>
        <v>-2.0486149466620081E-2</v>
      </c>
    </row>
    <row r="165" spans="2:20">
      <c r="B165" s="10">
        <v>39661</v>
      </c>
      <c r="C165" s="6">
        <v>3.4142999999999999</v>
      </c>
      <c r="D165" s="6">
        <v>125.03</v>
      </c>
      <c r="E165" s="11">
        <v>912.5</v>
      </c>
      <c r="F165" s="43"/>
      <c r="S165" s="2">
        <f t="shared" si="9"/>
        <v>125.03</v>
      </c>
      <c r="T165" s="21">
        <f t="shared" si="10"/>
        <v>6.9021140781575169E-3</v>
      </c>
    </row>
    <row r="166" spans="2:20">
      <c r="B166" s="10">
        <v>39664</v>
      </c>
      <c r="C166" s="6">
        <v>3.3250999999999999</v>
      </c>
      <c r="D166" s="6">
        <v>121.45</v>
      </c>
      <c r="E166" s="11">
        <v>905.75</v>
      </c>
      <c r="F166" s="43"/>
      <c r="S166" s="2">
        <f t="shared" si="9"/>
        <v>121.45</v>
      </c>
      <c r="T166" s="21">
        <f t="shared" si="10"/>
        <v>-2.9051053058726826E-2</v>
      </c>
    </row>
    <row r="167" spans="2:20">
      <c r="B167" s="10">
        <v>39665</v>
      </c>
      <c r="C167" s="6">
        <v>3.2595000000000001</v>
      </c>
      <c r="D167" s="6">
        <v>118.71</v>
      </c>
      <c r="E167" s="11">
        <v>882</v>
      </c>
      <c r="F167" s="43"/>
      <c r="S167" s="2">
        <f t="shared" si="9"/>
        <v>118.71</v>
      </c>
      <c r="T167" s="21">
        <f t="shared" si="10"/>
        <v>-2.2819111382738972E-2</v>
      </c>
    </row>
    <row r="168" spans="2:20">
      <c r="B168" s="10">
        <v>39666</v>
      </c>
      <c r="C168" s="6">
        <v>3.2155</v>
      </c>
      <c r="D168" s="6">
        <v>118.57</v>
      </c>
      <c r="E168" s="11">
        <v>879.5</v>
      </c>
      <c r="F168" s="43"/>
      <c r="S168" s="2">
        <f t="shared" si="9"/>
        <v>118.57</v>
      </c>
      <c r="T168" s="21">
        <f t="shared" si="10"/>
        <v>-1.180040595463483E-3</v>
      </c>
    </row>
    <row r="169" spans="2:20">
      <c r="B169" s="10">
        <v>39667</v>
      </c>
      <c r="C169" s="6">
        <v>3.2115</v>
      </c>
      <c r="D169" s="6">
        <v>119.84</v>
      </c>
      <c r="E169" s="11">
        <v>871.5</v>
      </c>
      <c r="F169" s="43"/>
      <c r="S169" s="2">
        <f t="shared" si="9"/>
        <v>119.84</v>
      </c>
      <c r="T169" s="21">
        <f t="shared" si="10"/>
        <v>1.065401629893026E-2</v>
      </c>
    </row>
    <row r="170" spans="2:20">
      <c r="B170" s="10">
        <v>39668</v>
      </c>
      <c r="C170" s="6">
        <v>3.1074999999999999</v>
      </c>
      <c r="D170" s="6">
        <v>115.42</v>
      </c>
      <c r="E170" s="11">
        <v>852.5</v>
      </c>
      <c r="F170" s="43"/>
      <c r="S170" s="2">
        <f t="shared" si="9"/>
        <v>115.42</v>
      </c>
      <c r="T170" s="21">
        <f t="shared" si="10"/>
        <v>-3.7579870486089038E-2</v>
      </c>
    </row>
    <row r="171" spans="2:20">
      <c r="B171" s="10">
        <v>39671</v>
      </c>
      <c r="C171" s="6">
        <v>3.0825</v>
      </c>
      <c r="D171" s="6">
        <v>114.44</v>
      </c>
      <c r="E171" s="11">
        <v>852.5</v>
      </c>
      <c r="F171" s="43"/>
      <c r="S171" s="2">
        <f t="shared" si="9"/>
        <v>114.44</v>
      </c>
      <c r="T171" s="21">
        <f t="shared" si="10"/>
        <v>-8.5269811009108486E-3</v>
      </c>
    </row>
    <row r="172" spans="2:20">
      <c r="B172" s="10">
        <v>39672</v>
      </c>
      <c r="C172" s="6">
        <v>3.04</v>
      </c>
      <c r="D172" s="6">
        <v>113.1</v>
      </c>
      <c r="E172" s="11">
        <v>817.75</v>
      </c>
      <c r="F172" s="43"/>
      <c r="S172" s="2">
        <f t="shared" si="9"/>
        <v>113.1</v>
      </c>
      <c r="T172" s="21">
        <f t="shared" si="10"/>
        <v>-1.1778285059834715E-2</v>
      </c>
    </row>
    <row r="173" spans="2:20">
      <c r="B173" s="10">
        <v>39673</v>
      </c>
      <c r="C173" s="6">
        <v>3.09</v>
      </c>
      <c r="D173" s="6">
        <v>115.96</v>
      </c>
      <c r="E173" s="11">
        <v>818.5</v>
      </c>
      <c r="F173" s="43"/>
      <c r="S173" s="2">
        <f t="shared" si="9"/>
        <v>115.96</v>
      </c>
      <c r="T173" s="21">
        <f t="shared" si="10"/>
        <v>2.4972920931379879E-2</v>
      </c>
    </row>
    <row r="174" spans="2:20">
      <c r="B174" s="10">
        <v>39674</v>
      </c>
      <c r="C174" s="6">
        <v>3.0724999999999998</v>
      </c>
      <c r="D174" s="6">
        <v>115.05</v>
      </c>
      <c r="E174" s="11">
        <v>818</v>
      </c>
      <c r="F174" s="43"/>
      <c r="S174" s="2">
        <f t="shared" si="9"/>
        <v>115.05</v>
      </c>
      <c r="T174" s="21">
        <f t="shared" si="10"/>
        <v>-7.8784875720798279E-3</v>
      </c>
    </row>
    <row r="175" spans="2:20">
      <c r="B175" s="10">
        <v>39675</v>
      </c>
      <c r="C175" s="6">
        <v>3.0941000000000001</v>
      </c>
      <c r="D175" s="6">
        <v>113.46</v>
      </c>
      <c r="E175" s="11">
        <v>786.5</v>
      </c>
      <c r="F175" s="43"/>
      <c r="S175" s="2">
        <f t="shared" si="9"/>
        <v>113.46</v>
      </c>
      <c r="T175" s="21">
        <f t="shared" si="10"/>
        <v>-1.3916464582953805E-2</v>
      </c>
    </row>
    <row r="176" spans="2:20">
      <c r="B176" s="10">
        <v>39678</v>
      </c>
      <c r="C176" s="6">
        <v>3.0548000000000002</v>
      </c>
      <c r="D176" s="6">
        <v>112.92</v>
      </c>
      <c r="E176" s="11">
        <v>796.25</v>
      </c>
      <c r="F176" s="43"/>
      <c r="S176" s="2">
        <f t="shared" si="9"/>
        <v>112.92</v>
      </c>
      <c r="T176" s="21">
        <f t="shared" si="10"/>
        <v>-4.7707485131324697E-3</v>
      </c>
    </row>
    <row r="177" spans="2:20">
      <c r="B177" s="10">
        <v>39679</v>
      </c>
      <c r="C177" s="6">
        <v>3.0987</v>
      </c>
      <c r="D177" s="6">
        <v>114.39</v>
      </c>
      <c r="E177" s="11">
        <v>788.75</v>
      </c>
      <c r="F177" s="43"/>
      <c r="S177" s="2">
        <f t="shared" si="9"/>
        <v>114.39</v>
      </c>
      <c r="T177" s="21">
        <f t="shared" si="10"/>
        <v>1.2934059152293379E-2</v>
      </c>
    </row>
    <row r="178" spans="2:20">
      <c r="B178" s="10">
        <v>39680</v>
      </c>
      <c r="C178" s="6">
        <v>3.1446999999999998</v>
      </c>
      <c r="D178" s="6">
        <v>115.48</v>
      </c>
      <c r="E178" s="11">
        <v>815.75</v>
      </c>
      <c r="F178" s="43"/>
      <c r="S178" s="2">
        <f t="shared" si="9"/>
        <v>115.48</v>
      </c>
      <c r="T178" s="21">
        <f t="shared" si="10"/>
        <v>9.4836922571522007E-3</v>
      </c>
    </row>
    <row r="179" spans="2:20">
      <c r="B179" s="10">
        <v>39681</v>
      </c>
      <c r="C179" s="6">
        <v>3.2881</v>
      </c>
      <c r="D179" s="6">
        <v>121.23</v>
      </c>
      <c r="E179" s="11">
        <v>833.5</v>
      </c>
      <c r="F179" s="43"/>
      <c r="S179" s="2">
        <f t="shared" si="9"/>
        <v>121.23</v>
      </c>
      <c r="T179" s="21">
        <f t="shared" si="10"/>
        <v>4.8592212963757618E-2</v>
      </c>
    </row>
    <row r="180" spans="2:20">
      <c r="B180" s="10">
        <v>39682</v>
      </c>
      <c r="C180" s="6">
        <v>3.1414</v>
      </c>
      <c r="D180" s="6">
        <v>114.48</v>
      </c>
      <c r="E180" s="11">
        <v>824</v>
      </c>
      <c r="F180" s="43"/>
      <c r="S180" s="2">
        <f t="shared" si="9"/>
        <v>114.48</v>
      </c>
      <c r="T180" s="21">
        <f t="shared" si="10"/>
        <v>-5.7289432510296542E-2</v>
      </c>
    </row>
    <row r="181" spans="2:20">
      <c r="B181" s="10">
        <v>39685</v>
      </c>
      <c r="C181" s="6">
        <v>3.1211000000000002</v>
      </c>
      <c r="D181" s="6">
        <v>114.85</v>
      </c>
      <c r="E181" s="11">
        <v>824</v>
      </c>
      <c r="F181" s="43"/>
      <c r="S181" s="2">
        <f t="shared" si="9"/>
        <v>114.85</v>
      </c>
      <c r="T181" s="21">
        <f t="shared" si="10"/>
        <v>3.2267938869116005E-3</v>
      </c>
    </row>
    <row r="182" spans="2:20">
      <c r="B182" s="10">
        <v>39686</v>
      </c>
      <c r="C182" s="6">
        <v>3.1999</v>
      </c>
      <c r="D182" s="6">
        <v>116.31</v>
      </c>
      <c r="E182" s="11">
        <v>827</v>
      </c>
      <c r="F182" s="43"/>
      <c r="S182" s="2">
        <f t="shared" si="9"/>
        <v>116.31</v>
      </c>
      <c r="T182" s="21">
        <f t="shared" si="10"/>
        <v>1.2632111215840279E-2</v>
      </c>
    </row>
    <row r="183" spans="2:20">
      <c r="B183" s="10">
        <v>39687</v>
      </c>
      <c r="C183" s="6">
        <v>3.2517</v>
      </c>
      <c r="D183" s="6">
        <v>118.17</v>
      </c>
      <c r="E183" s="11">
        <v>827</v>
      </c>
      <c r="F183" s="43"/>
      <c r="S183" s="2">
        <f t="shared" si="9"/>
        <v>118.17</v>
      </c>
      <c r="T183" s="21">
        <f t="shared" si="10"/>
        <v>1.5865225299976672E-2</v>
      </c>
    </row>
    <row r="184" spans="2:20">
      <c r="B184" s="10">
        <v>39688</v>
      </c>
      <c r="C184" s="6">
        <v>3.1732999999999998</v>
      </c>
      <c r="D184" s="6">
        <v>115.58</v>
      </c>
      <c r="E184" s="11">
        <v>838.25</v>
      </c>
      <c r="F184" s="43"/>
      <c r="S184" s="2">
        <f t="shared" si="9"/>
        <v>115.58</v>
      </c>
      <c r="T184" s="21">
        <f t="shared" si="10"/>
        <v>-2.2161334761292308E-2</v>
      </c>
    </row>
    <row r="185" spans="2:20">
      <c r="B185" s="10">
        <v>39689</v>
      </c>
      <c r="C185" s="6">
        <v>3.1694</v>
      </c>
      <c r="D185" s="6">
        <v>115.55</v>
      </c>
      <c r="E185" s="11">
        <v>833</v>
      </c>
      <c r="F185" s="43"/>
      <c r="S185" s="2">
        <f t="shared" si="9"/>
        <v>115.55</v>
      </c>
      <c r="T185" s="21">
        <f t="shared" si="10"/>
        <v>-2.5959416924214014E-4</v>
      </c>
    </row>
    <row r="186" spans="2:20">
      <c r="B186" s="10">
        <v>39692</v>
      </c>
      <c r="C186" s="6">
        <v>3.1694</v>
      </c>
      <c r="D186" s="6">
        <v>115.55</v>
      </c>
      <c r="E186" s="11">
        <v>822.25</v>
      </c>
      <c r="F186" s="43"/>
      <c r="S186" s="2">
        <f t="shared" si="9"/>
        <v>115.55</v>
      </c>
      <c r="T186" s="21">
        <f t="shared" si="10"/>
        <v>0</v>
      </c>
    </row>
    <row r="187" spans="2:20">
      <c r="B187" s="10">
        <v>39693</v>
      </c>
      <c r="C187" s="6">
        <v>3.0510999999999999</v>
      </c>
      <c r="D187" s="6">
        <v>109.63</v>
      </c>
      <c r="E187" s="11">
        <v>798.5</v>
      </c>
      <c r="F187" s="43"/>
      <c r="S187" s="2">
        <f t="shared" si="9"/>
        <v>109.63</v>
      </c>
      <c r="T187" s="21">
        <f t="shared" si="10"/>
        <v>-5.2592277033941134E-2</v>
      </c>
    </row>
    <row r="188" spans="2:20">
      <c r="B188" s="10">
        <v>39694</v>
      </c>
      <c r="C188" s="6">
        <v>3.0550000000000002</v>
      </c>
      <c r="D188" s="6">
        <v>109.38</v>
      </c>
      <c r="E188" s="11">
        <v>803.5</v>
      </c>
      <c r="F188" s="43"/>
      <c r="S188" s="2">
        <f t="shared" si="9"/>
        <v>109.38</v>
      </c>
      <c r="T188" s="21">
        <f t="shared" si="10"/>
        <v>-2.2830017678219928E-3</v>
      </c>
    </row>
    <row r="189" spans="2:20">
      <c r="B189" s="10">
        <v>39695</v>
      </c>
      <c r="C189" s="6">
        <v>2.9948999999999999</v>
      </c>
      <c r="D189" s="6">
        <v>107.99</v>
      </c>
      <c r="E189" s="11">
        <v>805.75</v>
      </c>
      <c r="F189" s="43"/>
      <c r="S189" s="2">
        <f t="shared" si="9"/>
        <v>107.99</v>
      </c>
      <c r="T189" s="21">
        <f t="shared" si="10"/>
        <v>-1.2789427673958291E-2</v>
      </c>
    </row>
    <row r="190" spans="2:20">
      <c r="B190" s="10">
        <v>39696</v>
      </c>
      <c r="C190" s="6">
        <v>2.9540000000000002</v>
      </c>
      <c r="D190" s="6">
        <v>106.47</v>
      </c>
      <c r="E190" s="11">
        <v>808.5</v>
      </c>
      <c r="F190" s="43"/>
      <c r="S190" s="2">
        <f t="shared" si="9"/>
        <v>106.47</v>
      </c>
      <c r="T190" s="21">
        <f t="shared" si="10"/>
        <v>-1.4175374918153585E-2</v>
      </c>
    </row>
    <row r="191" spans="2:20">
      <c r="B191" s="10">
        <v>39699</v>
      </c>
      <c r="C191" s="6">
        <v>2.9843000000000002</v>
      </c>
      <c r="D191" s="6">
        <v>106.35</v>
      </c>
      <c r="E191" s="11">
        <v>808</v>
      </c>
      <c r="F191" s="43"/>
      <c r="S191" s="2">
        <f t="shared" si="9"/>
        <v>106.35</v>
      </c>
      <c r="T191" s="21">
        <f t="shared" si="10"/>
        <v>-1.1277136802686164E-3</v>
      </c>
    </row>
    <row r="192" spans="2:20">
      <c r="B192" s="10">
        <v>39700</v>
      </c>
      <c r="C192" s="6">
        <v>2.8934000000000002</v>
      </c>
      <c r="D192" s="6">
        <v>103.23</v>
      </c>
      <c r="E192" s="11">
        <v>781.75</v>
      </c>
      <c r="F192" s="43"/>
      <c r="S192" s="2">
        <f t="shared" si="9"/>
        <v>103.23</v>
      </c>
      <c r="T192" s="21">
        <f t="shared" si="10"/>
        <v>-2.9776033168747378E-2</v>
      </c>
    </row>
    <row r="193" spans="2:20">
      <c r="B193" s="10">
        <v>39701</v>
      </c>
      <c r="C193" s="6">
        <v>2.8711000000000002</v>
      </c>
      <c r="D193" s="6">
        <v>102.66</v>
      </c>
      <c r="E193" s="11">
        <v>775.75</v>
      </c>
      <c r="F193" s="43"/>
      <c r="S193" s="2">
        <f t="shared" si="9"/>
        <v>102.66</v>
      </c>
      <c r="T193" s="21">
        <f t="shared" si="10"/>
        <v>-5.5369513453416711E-3</v>
      </c>
    </row>
    <row r="194" spans="2:20">
      <c r="B194" s="10">
        <v>39702</v>
      </c>
      <c r="C194" s="6">
        <v>2.8904999999999998</v>
      </c>
      <c r="D194" s="6">
        <v>100.95</v>
      </c>
      <c r="E194" s="11">
        <v>740.75</v>
      </c>
      <c r="F194" s="43"/>
      <c r="S194" s="2">
        <f t="shared" si="9"/>
        <v>100.95</v>
      </c>
      <c r="T194" s="21">
        <f t="shared" si="10"/>
        <v>-1.6797212373310593E-2</v>
      </c>
    </row>
    <row r="195" spans="2:20">
      <c r="B195" s="10">
        <v>39703</v>
      </c>
      <c r="C195" s="6">
        <v>2.9140999999999999</v>
      </c>
      <c r="D195" s="6">
        <v>101.19</v>
      </c>
      <c r="E195" s="11">
        <v>750.25</v>
      </c>
      <c r="F195" s="43"/>
      <c r="S195" s="2">
        <f t="shared" si="9"/>
        <v>101.19</v>
      </c>
      <c r="T195" s="21">
        <f t="shared" si="10"/>
        <v>2.3745929828220564E-3</v>
      </c>
    </row>
    <row r="196" spans="2:20">
      <c r="B196" s="10">
        <v>39706</v>
      </c>
      <c r="C196" s="6">
        <v>2.7686999999999999</v>
      </c>
      <c r="D196" s="6">
        <v>95.52</v>
      </c>
      <c r="E196" s="11">
        <v>775</v>
      </c>
      <c r="F196" s="43"/>
      <c r="S196" s="2">
        <f t="shared" si="9"/>
        <v>95.52</v>
      </c>
      <c r="T196" s="21">
        <f t="shared" si="10"/>
        <v>-5.766428809737667E-2</v>
      </c>
    </row>
    <row r="197" spans="2:20">
      <c r="B197" s="10">
        <v>39707</v>
      </c>
      <c r="C197" s="6">
        <v>2.6947000000000001</v>
      </c>
      <c r="D197" s="6">
        <v>91.49</v>
      </c>
      <c r="E197" s="11">
        <v>779.5</v>
      </c>
      <c r="F197" s="43"/>
      <c r="S197" s="2">
        <f t="shared" si="9"/>
        <v>91.49</v>
      </c>
      <c r="T197" s="21">
        <f t="shared" si="10"/>
        <v>-4.3105972952848064E-2</v>
      </c>
    </row>
    <row r="198" spans="2:20">
      <c r="B198" s="10">
        <v>39708</v>
      </c>
      <c r="C198" s="6">
        <v>2.8033999999999999</v>
      </c>
      <c r="D198" s="6">
        <v>97.39</v>
      </c>
      <c r="E198" s="11">
        <v>813</v>
      </c>
      <c r="F198" s="43"/>
      <c r="S198" s="2">
        <f t="shared" si="9"/>
        <v>97.39</v>
      </c>
      <c r="T198" s="21">
        <f t="shared" si="10"/>
        <v>6.2493859281664017E-2</v>
      </c>
    </row>
    <row r="199" spans="2:20">
      <c r="B199" s="10">
        <v>39709</v>
      </c>
      <c r="C199" s="6">
        <v>2.7599</v>
      </c>
      <c r="D199" s="6">
        <v>97.5</v>
      </c>
      <c r="E199" s="11">
        <v>863</v>
      </c>
      <c r="F199" s="43"/>
      <c r="S199" s="2">
        <f t="shared" si="9"/>
        <v>97.5</v>
      </c>
      <c r="T199" s="21">
        <f t="shared" si="10"/>
        <v>1.1288420306935197E-3</v>
      </c>
    </row>
    <row r="200" spans="2:20">
      <c r="B200" s="10">
        <v>39710</v>
      </c>
      <c r="C200" s="6">
        <v>2.8690000000000002</v>
      </c>
      <c r="D200" s="6">
        <v>104.05</v>
      </c>
      <c r="E200" s="11">
        <v>869</v>
      </c>
      <c r="F200" s="43"/>
      <c r="S200" s="2">
        <f t="shared" si="9"/>
        <v>104.05</v>
      </c>
      <c r="T200" s="21">
        <f t="shared" si="10"/>
        <v>6.5019174835841839E-2</v>
      </c>
    </row>
    <row r="201" spans="2:20">
      <c r="B201" s="10">
        <v>39713</v>
      </c>
      <c r="C201" s="6">
        <v>3.0167000000000002</v>
      </c>
      <c r="D201" s="6">
        <v>122.61</v>
      </c>
      <c r="E201" s="11">
        <v>889</v>
      </c>
      <c r="F201" s="43"/>
      <c r="S201" s="2">
        <f t="shared" si="9"/>
        <v>122.61</v>
      </c>
      <c r="T201" s="21">
        <f t="shared" si="10"/>
        <v>0.16413703340465227</v>
      </c>
    </row>
    <row r="202" spans="2:20">
      <c r="B202" s="10">
        <v>39714</v>
      </c>
      <c r="C202" s="6">
        <v>2.9738000000000002</v>
      </c>
      <c r="D202" s="6">
        <v>107.85</v>
      </c>
      <c r="E202" s="11">
        <v>899</v>
      </c>
      <c r="F202" s="43"/>
      <c r="S202" s="2">
        <f t="shared" si="9"/>
        <v>107.85</v>
      </c>
      <c r="T202" s="21">
        <f t="shared" si="10"/>
        <v>-0.12826721340913033</v>
      </c>
    </row>
    <row r="203" spans="2:20">
      <c r="B203" s="10">
        <v>39715</v>
      </c>
      <c r="C203" s="6">
        <v>2.9895</v>
      </c>
      <c r="D203" s="6">
        <v>106.84</v>
      </c>
      <c r="E203" s="11">
        <v>896</v>
      </c>
      <c r="F203" s="43"/>
      <c r="S203" s="2">
        <f t="shared" si="9"/>
        <v>106.84</v>
      </c>
      <c r="T203" s="21">
        <f t="shared" si="10"/>
        <v>-9.4089845934051987E-3</v>
      </c>
    </row>
    <row r="204" spans="2:20">
      <c r="B204" s="10">
        <v>39716</v>
      </c>
      <c r="C204" s="6">
        <v>3.0019999999999998</v>
      </c>
      <c r="D204" s="6">
        <v>111.54</v>
      </c>
      <c r="E204" s="11">
        <v>888.5</v>
      </c>
      <c r="F204" s="43"/>
      <c r="S204" s="2">
        <f t="shared" si="9"/>
        <v>111.54</v>
      </c>
      <c r="T204" s="21">
        <f t="shared" si="10"/>
        <v>4.3050882719647569E-2</v>
      </c>
    </row>
    <row r="205" spans="2:20">
      <c r="B205" s="10">
        <v>39717</v>
      </c>
      <c r="C205" s="6">
        <v>2.9723999999999999</v>
      </c>
      <c r="D205" s="6">
        <v>106.77</v>
      </c>
      <c r="E205" s="11">
        <v>902</v>
      </c>
      <c r="F205" s="43"/>
      <c r="S205" s="2">
        <f t="shared" si="9"/>
        <v>106.77</v>
      </c>
      <c r="T205" s="21">
        <f t="shared" si="10"/>
        <v>-4.3706282771196786E-2</v>
      </c>
    </row>
    <row r="206" spans="2:20">
      <c r="B206" s="10">
        <v>39720</v>
      </c>
      <c r="C206" s="6">
        <v>2.7416</v>
      </c>
      <c r="D206" s="6">
        <v>96.29</v>
      </c>
      <c r="E206" s="11">
        <v>905</v>
      </c>
      <c r="F206" s="43"/>
      <c r="S206" s="2">
        <f t="shared" si="9"/>
        <v>96.29</v>
      </c>
      <c r="T206" s="21">
        <f t="shared" si="10"/>
        <v>-0.10331251693801836</v>
      </c>
    </row>
    <row r="207" spans="2:20">
      <c r="B207" s="10">
        <v>39721</v>
      </c>
      <c r="C207" s="6">
        <v>2.8597000000000001</v>
      </c>
      <c r="D207" s="6">
        <v>100.7</v>
      </c>
      <c r="E207" s="11">
        <v>884.5</v>
      </c>
      <c r="F207" s="43"/>
      <c r="S207" s="2">
        <f t="shared" si="9"/>
        <v>100.7</v>
      </c>
      <c r="T207" s="21">
        <f t="shared" si="10"/>
        <v>4.4781328472324029E-2</v>
      </c>
    </row>
    <row r="208" spans="2:20">
      <c r="B208" s="10">
        <v>39722</v>
      </c>
      <c r="C208" s="6">
        <v>2.8144</v>
      </c>
      <c r="D208" s="6">
        <v>98.23</v>
      </c>
      <c r="E208" s="11">
        <v>880</v>
      </c>
      <c r="F208" s="43"/>
      <c r="S208" s="2">
        <f t="shared" ref="S208:S271" si="11">D208</f>
        <v>98.23</v>
      </c>
      <c r="T208" s="21">
        <f t="shared" si="10"/>
        <v>-2.483413203773838E-2</v>
      </c>
    </row>
    <row r="209" spans="2:20">
      <c r="B209" s="10">
        <v>39723</v>
      </c>
      <c r="C209" s="6">
        <v>2.677</v>
      </c>
      <c r="D209" s="6">
        <v>93.84</v>
      </c>
      <c r="E209" s="11">
        <v>852</v>
      </c>
      <c r="F209" s="43"/>
      <c r="S209" s="2">
        <f t="shared" si="11"/>
        <v>93.84</v>
      </c>
      <c r="T209" s="21">
        <f t="shared" ref="T209:T272" si="12">LN(S209/S208)</f>
        <v>-4.5720463341558194E-2</v>
      </c>
    </row>
    <row r="210" spans="2:20">
      <c r="B210" s="10">
        <v>39724</v>
      </c>
      <c r="C210" s="6">
        <v>2.6307</v>
      </c>
      <c r="D210" s="6">
        <v>93.91</v>
      </c>
      <c r="E210" s="11">
        <v>828</v>
      </c>
      <c r="F210" s="43"/>
      <c r="S210" s="2">
        <f t="shared" si="11"/>
        <v>93.91</v>
      </c>
      <c r="T210" s="21">
        <f t="shared" si="12"/>
        <v>7.4567247130222865E-4</v>
      </c>
    </row>
    <row r="211" spans="2:20">
      <c r="B211" s="10">
        <v>39727</v>
      </c>
      <c r="C211" s="6">
        <v>2.4426999999999999</v>
      </c>
      <c r="D211" s="6">
        <v>88.15</v>
      </c>
      <c r="E211" s="11">
        <v>875.5</v>
      </c>
      <c r="F211" s="43"/>
      <c r="S211" s="2">
        <f t="shared" si="11"/>
        <v>88.15</v>
      </c>
      <c r="T211" s="21">
        <f t="shared" si="12"/>
        <v>-6.3296967972642906E-2</v>
      </c>
    </row>
    <row r="212" spans="2:20">
      <c r="B212" s="10">
        <v>39728</v>
      </c>
      <c r="C212" s="6">
        <v>2.48</v>
      </c>
      <c r="D212" s="6">
        <v>90.18</v>
      </c>
      <c r="E212" s="11">
        <v>876.75</v>
      </c>
      <c r="F212" s="43"/>
      <c r="S212" s="2">
        <f t="shared" si="11"/>
        <v>90.18</v>
      </c>
      <c r="T212" s="21">
        <f t="shared" si="12"/>
        <v>2.2767764149058803E-2</v>
      </c>
    </row>
    <row r="213" spans="2:20">
      <c r="B213" s="10">
        <v>39729</v>
      </c>
      <c r="C213" s="6">
        <v>2.4695</v>
      </c>
      <c r="D213" s="6">
        <v>88.94</v>
      </c>
      <c r="E213" s="11">
        <v>903.5</v>
      </c>
      <c r="F213" s="43"/>
      <c r="S213" s="2">
        <f t="shared" si="11"/>
        <v>88.94</v>
      </c>
      <c r="T213" s="21">
        <f t="shared" si="12"/>
        <v>-1.3845687910387839E-2</v>
      </c>
    </row>
    <row r="214" spans="2:20">
      <c r="B214" s="10">
        <v>39730</v>
      </c>
      <c r="C214" s="6">
        <v>2.3986000000000001</v>
      </c>
      <c r="D214" s="6">
        <v>86.5</v>
      </c>
      <c r="E214" s="11">
        <v>883.5</v>
      </c>
      <c r="F214" s="43"/>
      <c r="S214" s="2">
        <f t="shared" si="11"/>
        <v>86.5</v>
      </c>
      <c r="T214" s="21">
        <f t="shared" si="12"/>
        <v>-2.7817571144716714E-2</v>
      </c>
    </row>
    <row r="215" spans="2:20">
      <c r="B215" s="10">
        <v>39731</v>
      </c>
      <c r="C215" s="6">
        <v>2.19</v>
      </c>
      <c r="D215" s="6">
        <v>77.44</v>
      </c>
      <c r="E215" s="11">
        <v>900.5</v>
      </c>
      <c r="F215" s="43"/>
      <c r="S215" s="2">
        <f t="shared" si="11"/>
        <v>77.44</v>
      </c>
      <c r="T215" s="21">
        <f t="shared" si="12"/>
        <v>-0.11064097096951206</v>
      </c>
    </row>
    <row r="216" spans="2:20">
      <c r="B216" s="10">
        <v>39734</v>
      </c>
      <c r="C216" s="6">
        <v>2.3210000000000002</v>
      </c>
      <c r="D216" s="6">
        <v>81.17</v>
      </c>
      <c r="E216" s="11">
        <v>831.5</v>
      </c>
      <c r="F216" s="43"/>
      <c r="S216" s="2">
        <f t="shared" si="11"/>
        <v>81.17</v>
      </c>
      <c r="T216" s="21">
        <f t="shared" si="12"/>
        <v>4.7042277804762771E-2</v>
      </c>
    </row>
    <row r="217" spans="2:20">
      <c r="B217" s="10">
        <v>39735</v>
      </c>
      <c r="C217" s="6">
        <v>2.2408999999999999</v>
      </c>
      <c r="D217" s="6">
        <v>78.69</v>
      </c>
      <c r="E217" s="11">
        <v>832.5</v>
      </c>
      <c r="F217" s="43"/>
      <c r="S217" s="2">
        <f t="shared" si="11"/>
        <v>78.69</v>
      </c>
      <c r="T217" s="21">
        <f t="shared" si="12"/>
        <v>-3.1029638226192428E-2</v>
      </c>
    </row>
    <row r="218" spans="2:20">
      <c r="B218" s="10">
        <v>39736</v>
      </c>
      <c r="C218" s="6">
        <v>2.1711999999999998</v>
      </c>
      <c r="D218" s="6">
        <v>74.38</v>
      </c>
      <c r="E218" s="11">
        <v>847</v>
      </c>
      <c r="F218" s="43"/>
      <c r="S218" s="2">
        <f t="shared" si="11"/>
        <v>74.38</v>
      </c>
      <c r="T218" s="21">
        <f t="shared" si="12"/>
        <v>-5.6328994049968023E-2</v>
      </c>
    </row>
    <row r="219" spans="2:20">
      <c r="B219" s="10">
        <v>39737</v>
      </c>
      <c r="C219" s="6">
        <v>2.0712000000000002</v>
      </c>
      <c r="D219" s="6">
        <v>69.81</v>
      </c>
      <c r="E219" s="11">
        <v>802.5</v>
      </c>
      <c r="F219" s="43"/>
      <c r="S219" s="2">
        <f t="shared" si="11"/>
        <v>69.81</v>
      </c>
      <c r="T219" s="21">
        <f t="shared" si="12"/>
        <v>-6.3409822514613856E-2</v>
      </c>
    </row>
    <row r="220" spans="2:20">
      <c r="B220" s="10">
        <v>39738</v>
      </c>
      <c r="C220" s="6">
        <v>2.1175000000000002</v>
      </c>
      <c r="D220" s="6">
        <v>71.900000000000006</v>
      </c>
      <c r="E220" s="11">
        <v>784.5</v>
      </c>
      <c r="F220" s="43"/>
      <c r="S220" s="2">
        <f t="shared" si="11"/>
        <v>71.900000000000006</v>
      </c>
      <c r="T220" s="21">
        <f t="shared" si="12"/>
        <v>2.9498998744691047E-2</v>
      </c>
    </row>
    <row r="221" spans="2:20">
      <c r="B221" s="10">
        <v>39741</v>
      </c>
      <c r="C221" s="6">
        <v>2.1924000000000001</v>
      </c>
      <c r="D221" s="6">
        <v>74.08</v>
      </c>
      <c r="E221" s="11">
        <v>795</v>
      </c>
      <c r="F221" s="43"/>
      <c r="S221" s="2">
        <f t="shared" si="11"/>
        <v>74.08</v>
      </c>
      <c r="T221" s="21">
        <f t="shared" si="12"/>
        <v>2.986932561092288E-2</v>
      </c>
    </row>
    <row r="222" spans="2:20">
      <c r="B222" s="10">
        <v>39742</v>
      </c>
      <c r="C222" s="6">
        <v>2.1696</v>
      </c>
      <c r="D222" s="6">
        <v>71.290000000000006</v>
      </c>
      <c r="E222" s="11">
        <v>772</v>
      </c>
      <c r="F222" s="43"/>
      <c r="S222" s="2">
        <f t="shared" si="11"/>
        <v>71.290000000000006</v>
      </c>
      <c r="T222" s="21">
        <f t="shared" si="12"/>
        <v>-3.8389525208386753E-2</v>
      </c>
    </row>
    <row r="223" spans="2:20">
      <c r="B223" s="10">
        <v>39743</v>
      </c>
      <c r="C223" s="6">
        <v>2.0276999999999998</v>
      </c>
      <c r="D223" s="6">
        <v>66.92</v>
      </c>
      <c r="E223" s="11">
        <v>744</v>
      </c>
      <c r="F223" s="43"/>
      <c r="S223" s="2">
        <f t="shared" si="11"/>
        <v>66.92</v>
      </c>
      <c r="T223" s="21">
        <f t="shared" si="12"/>
        <v>-6.3258189010913929E-2</v>
      </c>
    </row>
    <row r="224" spans="2:20">
      <c r="B224" s="10">
        <v>39744</v>
      </c>
      <c r="C224" s="6">
        <v>2.0222000000000002</v>
      </c>
      <c r="D224" s="6">
        <v>67.17</v>
      </c>
      <c r="E224" s="11">
        <v>720</v>
      </c>
      <c r="F224" s="43"/>
      <c r="S224" s="2">
        <f t="shared" si="11"/>
        <v>67.17</v>
      </c>
      <c r="T224" s="21">
        <f t="shared" si="12"/>
        <v>3.7288431601500143E-3</v>
      </c>
    </row>
    <row r="225" spans="2:20">
      <c r="B225" s="10">
        <v>39745</v>
      </c>
      <c r="C225" s="6">
        <v>1.9390000000000001</v>
      </c>
      <c r="D225" s="6">
        <v>63.34</v>
      </c>
      <c r="E225" s="11">
        <v>712.5</v>
      </c>
      <c r="F225" s="43"/>
      <c r="S225" s="2">
        <f t="shared" si="11"/>
        <v>63.34</v>
      </c>
      <c r="T225" s="21">
        <f t="shared" si="12"/>
        <v>-5.8709678168279419E-2</v>
      </c>
    </row>
    <row r="226" spans="2:20">
      <c r="B226" s="10">
        <v>39748</v>
      </c>
      <c r="C226" s="6">
        <v>1.9069</v>
      </c>
      <c r="D226" s="6">
        <v>61.92</v>
      </c>
      <c r="E226" s="11">
        <v>730.5</v>
      </c>
      <c r="F226" s="43"/>
      <c r="S226" s="2">
        <f t="shared" si="11"/>
        <v>61.92</v>
      </c>
      <c r="T226" s="21">
        <f t="shared" si="12"/>
        <v>-2.2673811829022051E-2</v>
      </c>
    </row>
    <row r="227" spans="2:20">
      <c r="B227" s="10">
        <v>39749</v>
      </c>
      <c r="C227" s="6">
        <v>1.9025000000000001</v>
      </c>
      <c r="D227" s="6">
        <v>62.8</v>
      </c>
      <c r="E227" s="11">
        <v>730.5</v>
      </c>
      <c r="F227" s="43"/>
      <c r="S227" s="2">
        <f t="shared" si="11"/>
        <v>62.8</v>
      </c>
      <c r="T227" s="21">
        <f t="shared" si="12"/>
        <v>1.4111844192681196E-2</v>
      </c>
    </row>
    <row r="228" spans="2:20">
      <c r="B228" s="10">
        <v>39750</v>
      </c>
      <c r="C228" s="6">
        <v>1.9935</v>
      </c>
      <c r="D228" s="6">
        <v>67.45</v>
      </c>
      <c r="E228" s="11">
        <v>764</v>
      </c>
      <c r="F228" s="43"/>
      <c r="S228" s="2">
        <f t="shared" si="11"/>
        <v>67.45</v>
      </c>
      <c r="T228" s="21">
        <f t="shared" si="12"/>
        <v>7.1431509179611913E-2</v>
      </c>
    </row>
    <row r="229" spans="2:20">
      <c r="B229" s="10">
        <v>39751</v>
      </c>
      <c r="C229" s="6">
        <v>1.9816</v>
      </c>
      <c r="D229" s="6">
        <v>65.790000000000006</v>
      </c>
      <c r="E229" s="11">
        <v>755.25</v>
      </c>
      <c r="F229" s="43"/>
      <c r="S229" s="2">
        <f t="shared" si="11"/>
        <v>65.790000000000006</v>
      </c>
      <c r="T229" s="21">
        <f t="shared" si="12"/>
        <v>-2.4918731555858269E-2</v>
      </c>
    </row>
    <row r="230" spans="2:20">
      <c r="B230" s="10">
        <v>39752</v>
      </c>
      <c r="C230" s="6">
        <v>2.0009999999999999</v>
      </c>
      <c r="D230" s="6">
        <v>68.099999999999994</v>
      </c>
      <c r="E230" s="11">
        <v>730.75</v>
      </c>
      <c r="F230" s="43"/>
      <c r="S230" s="2">
        <f t="shared" si="11"/>
        <v>68.099999999999994</v>
      </c>
      <c r="T230" s="21">
        <f t="shared" si="12"/>
        <v>3.450936205755991E-2</v>
      </c>
    </row>
    <row r="231" spans="2:20">
      <c r="B231" s="10">
        <v>39755</v>
      </c>
      <c r="C231" s="6">
        <v>1.9628000000000001</v>
      </c>
      <c r="D231" s="6">
        <v>63.93</v>
      </c>
      <c r="E231" s="11">
        <v>729.5</v>
      </c>
      <c r="F231" s="43"/>
      <c r="S231" s="2">
        <f t="shared" si="11"/>
        <v>63.93</v>
      </c>
      <c r="T231" s="21">
        <f t="shared" si="12"/>
        <v>-6.3188478376831086E-2</v>
      </c>
    </row>
    <row r="232" spans="2:20">
      <c r="B232" s="10">
        <v>39756</v>
      </c>
      <c r="C232" s="6">
        <v>2.1415999999999999</v>
      </c>
      <c r="D232" s="6">
        <v>70.41</v>
      </c>
      <c r="E232" s="11">
        <v>741.25</v>
      </c>
      <c r="F232" s="43"/>
      <c r="S232" s="2">
        <f t="shared" si="11"/>
        <v>70.41</v>
      </c>
      <c r="T232" s="21">
        <f t="shared" si="12"/>
        <v>9.6546563752406389E-2</v>
      </c>
    </row>
    <row r="233" spans="2:20">
      <c r="B233" s="10">
        <v>39757</v>
      </c>
      <c r="C233" s="6">
        <v>2.1415999999999999</v>
      </c>
      <c r="D233" s="6">
        <v>65.41</v>
      </c>
      <c r="E233" s="11">
        <v>753.75</v>
      </c>
      <c r="F233" s="43"/>
      <c r="S233" s="2">
        <f t="shared" si="11"/>
        <v>65.41</v>
      </c>
      <c r="T233" s="21">
        <f t="shared" si="12"/>
        <v>-7.3660146557920414E-2</v>
      </c>
    </row>
    <row r="234" spans="2:20">
      <c r="B234" s="10">
        <v>39758</v>
      </c>
      <c r="C234" s="6">
        <v>1.9249000000000001</v>
      </c>
      <c r="D234" s="6">
        <v>60.72</v>
      </c>
      <c r="E234" s="11">
        <v>754.5</v>
      </c>
      <c r="F234" s="43"/>
      <c r="S234" s="2">
        <f t="shared" si="11"/>
        <v>60.72</v>
      </c>
      <c r="T234" s="21">
        <f t="shared" si="12"/>
        <v>-7.4402018885746823E-2</v>
      </c>
    </row>
    <row r="235" spans="2:20">
      <c r="B235" s="10">
        <v>39759</v>
      </c>
      <c r="C235" s="6">
        <v>1.9609000000000001</v>
      </c>
      <c r="D235" s="6">
        <v>61.06</v>
      </c>
      <c r="E235" s="11">
        <v>735.25</v>
      </c>
      <c r="F235" s="43"/>
      <c r="S235" s="2">
        <f t="shared" si="11"/>
        <v>61.06</v>
      </c>
      <c r="T235" s="21">
        <f t="shared" si="12"/>
        <v>5.5838542193573041E-3</v>
      </c>
    </row>
    <row r="236" spans="2:20">
      <c r="B236" s="10">
        <v>39762</v>
      </c>
      <c r="C236" s="6">
        <v>1.9918</v>
      </c>
      <c r="D236" s="6">
        <v>62.19</v>
      </c>
      <c r="E236" s="11">
        <v>753</v>
      </c>
      <c r="F236" s="43"/>
      <c r="S236" s="2">
        <f t="shared" si="11"/>
        <v>62.19</v>
      </c>
      <c r="T236" s="21">
        <f t="shared" si="12"/>
        <v>1.8337227809066079E-2</v>
      </c>
    </row>
    <row r="237" spans="2:20">
      <c r="B237" s="10">
        <v>39763</v>
      </c>
      <c r="C237" s="6">
        <v>1.9152</v>
      </c>
      <c r="D237" s="6">
        <v>59.38</v>
      </c>
      <c r="E237" s="11">
        <v>733.75</v>
      </c>
      <c r="F237" s="43"/>
      <c r="S237" s="2">
        <f t="shared" si="11"/>
        <v>59.38</v>
      </c>
      <c r="T237" s="21">
        <f t="shared" si="12"/>
        <v>-4.6236745780184128E-2</v>
      </c>
    </row>
    <row r="238" spans="2:20">
      <c r="B238" s="10">
        <v>39764</v>
      </c>
      <c r="C238" s="6">
        <v>1.8229</v>
      </c>
      <c r="D238" s="6">
        <v>55.95</v>
      </c>
      <c r="E238" s="11">
        <v>724.75</v>
      </c>
      <c r="F238" s="43"/>
      <c r="S238" s="2">
        <f t="shared" si="11"/>
        <v>55.95</v>
      </c>
      <c r="T238" s="21">
        <f t="shared" si="12"/>
        <v>-5.9499034577679487E-2</v>
      </c>
    </row>
    <row r="239" spans="2:20">
      <c r="B239" s="10">
        <v>39765</v>
      </c>
      <c r="C239" s="6">
        <v>1.865</v>
      </c>
      <c r="D239" s="6">
        <v>58.31</v>
      </c>
      <c r="E239" s="11">
        <v>713.5</v>
      </c>
      <c r="F239" s="43"/>
      <c r="S239" s="2">
        <f t="shared" si="11"/>
        <v>58.31</v>
      </c>
      <c r="T239" s="21">
        <f t="shared" si="12"/>
        <v>4.13151704761303E-2</v>
      </c>
    </row>
    <row r="240" spans="2:20">
      <c r="B240" s="10">
        <v>39766</v>
      </c>
      <c r="C240" s="6">
        <v>1.823</v>
      </c>
      <c r="D240" s="6">
        <v>57.18</v>
      </c>
      <c r="E240" s="11">
        <v>747.5</v>
      </c>
      <c r="F240" s="43"/>
      <c r="S240" s="2">
        <f t="shared" si="11"/>
        <v>57.18</v>
      </c>
      <c r="T240" s="21">
        <f t="shared" si="12"/>
        <v>-1.956941833989893E-2</v>
      </c>
    </row>
    <row r="241" spans="2:20">
      <c r="B241" s="10">
        <v>39769</v>
      </c>
      <c r="C241" s="6">
        <v>1.7871999999999999</v>
      </c>
      <c r="D241" s="6">
        <v>55.14</v>
      </c>
      <c r="E241" s="11">
        <v>734</v>
      </c>
      <c r="F241" s="43"/>
      <c r="S241" s="2">
        <f t="shared" si="11"/>
        <v>55.14</v>
      </c>
      <c r="T241" s="21">
        <f t="shared" si="12"/>
        <v>-3.632878129851505E-2</v>
      </c>
    </row>
    <row r="242" spans="2:20">
      <c r="B242" s="10">
        <v>39770</v>
      </c>
      <c r="C242" s="6">
        <v>1.7591000000000001</v>
      </c>
      <c r="D242" s="6">
        <v>54.42</v>
      </c>
      <c r="E242" s="11">
        <v>738</v>
      </c>
      <c r="F242" s="43"/>
      <c r="S242" s="2">
        <f t="shared" si="11"/>
        <v>54.42</v>
      </c>
      <c r="T242" s="21">
        <f t="shared" si="12"/>
        <v>-1.3143672240550479E-2</v>
      </c>
    </row>
    <row r="243" spans="2:20">
      <c r="B243" s="10">
        <v>39771</v>
      </c>
      <c r="C243" s="6">
        <v>1.7624</v>
      </c>
      <c r="D243" s="6">
        <v>53.64</v>
      </c>
      <c r="E243" s="11">
        <v>762</v>
      </c>
      <c r="F243" s="43"/>
      <c r="S243" s="2">
        <f t="shared" si="11"/>
        <v>53.64</v>
      </c>
      <c r="T243" s="21">
        <f t="shared" si="12"/>
        <v>-1.4436674941622476E-2</v>
      </c>
    </row>
    <row r="244" spans="2:20">
      <c r="B244" s="10">
        <v>39772</v>
      </c>
      <c r="C244" s="6">
        <v>1.6786000000000001</v>
      </c>
      <c r="D244" s="6">
        <v>48.86</v>
      </c>
      <c r="E244" s="11">
        <v>738</v>
      </c>
      <c r="F244" s="43"/>
      <c r="S244" s="2">
        <f t="shared" si="11"/>
        <v>48.86</v>
      </c>
      <c r="T244" s="21">
        <f t="shared" si="12"/>
        <v>-9.3335992583883337E-2</v>
      </c>
    </row>
    <row r="245" spans="2:20">
      <c r="B245" s="10">
        <v>39773</v>
      </c>
      <c r="C245" s="6">
        <v>1.6976</v>
      </c>
      <c r="D245" s="6">
        <v>49.22</v>
      </c>
      <c r="E245" s="11">
        <v>774.5</v>
      </c>
      <c r="F245" s="43"/>
      <c r="S245" s="2">
        <f t="shared" si="11"/>
        <v>49.22</v>
      </c>
      <c r="T245" s="21">
        <f t="shared" si="12"/>
        <v>7.3409791333153814E-3</v>
      </c>
    </row>
    <row r="246" spans="2:20">
      <c r="B246" s="10">
        <v>39776</v>
      </c>
      <c r="C246" s="6">
        <v>1.7806</v>
      </c>
      <c r="D246" s="6">
        <v>53.63</v>
      </c>
      <c r="E246" s="11">
        <v>822.5</v>
      </c>
      <c r="F246" s="43"/>
      <c r="S246" s="2">
        <f t="shared" si="11"/>
        <v>53.63</v>
      </c>
      <c r="T246" s="21">
        <f t="shared" si="12"/>
        <v>8.5808568031924159E-2</v>
      </c>
    </row>
    <row r="247" spans="2:20">
      <c r="B247" s="10">
        <v>39777</v>
      </c>
      <c r="C247" s="6">
        <v>1.6950000000000001</v>
      </c>
      <c r="D247" s="6">
        <v>50.02</v>
      </c>
      <c r="E247" s="11">
        <v>820.5</v>
      </c>
      <c r="F247" s="43"/>
      <c r="S247" s="2">
        <f t="shared" si="11"/>
        <v>50.02</v>
      </c>
      <c r="T247" s="21">
        <f t="shared" si="12"/>
        <v>-6.9685687545360864E-2</v>
      </c>
    </row>
    <row r="248" spans="2:20">
      <c r="B248" s="10">
        <v>39778</v>
      </c>
      <c r="C248" s="6">
        <v>1.7342</v>
      </c>
      <c r="D248" s="6">
        <v>54.2</v>
      </c>
      <c r="E248" s="11">
        <v>812.5</v>
      </c>
      <c r="F248" s="43"/>
      <c r="S248" s="2">
        <f t="shared" si="11"/>
        <v>54.2</v>
      </c>
      <c r="T248" s="21">
        <f t="shared" si="12"/>
        <v>8.025798299612745E-2</v>
      </c>
    </row>
    <row r="249" spans="2:20">
      <c r="B249" s="10">
        <v>39779</v>
      </c>
      <c r="C249" s="6">
        <v>1.7342</v>
      </c>
      <c r="D249" s="6">
        <v>54.2</v>
      </c>
      <c r="E249" s="11">
        <v>814</v>
      </c>
      <c r="F249" s="43"/>
      <c r="S249" s="2">
        <f t="shared" si="11"/>
        <v>54.2</v>
      </c>
      <c r="T249" s="21">
        <f t="shared" si="12"/>
        <v>0</v>
      </c>
    </row>
    <row r="250" spans="2:20">
      <c r="B250" s="10">
        <v>39780</v>
      </c>
      <c r="C250" s="6">
        <v>1.7342</v>
      </c>
      <c r="D250" s="6">
        <v>55.21</v>
      </c>
      <c r="E250" s="11">
        <v>814.5</v>
      </c>
      <c r="F250" s="43"/>
      <c r="S250" s="2">
        <f t="shared" si="11"/>
        <v>55.21</v>
      </c>
      <c r="T250" s="21">
        <f t="shared" si="12"/>
        <v>1.8463187850352631E-2</v>
      </c>
    </row>
    <row r="251" spans="2:20">
      <c r="B251" s="10">
        <v>39783</v>
      </c>
      <c r="C251" s="6">
        <v>1.5926</v>
      </c>
      <c r="D251" s="6">
        <v>49.34</v>
      </c>
      <c r="E251" s="11">
        <v>778</v>
      </c>
      <c r="F251" s="43"/>
      <c r="S251" s="2">
        <f t="shared" si="11"/>
        <v>49.34</v>
      </c>
      <c r="T251" s="21">
        <f t="shared" si="12"/>
        <v>-0.11240898519474259</v>
      </c>
    </row>
    <row r="252" spans="2:20">
      <c r="B252" s="10">
        <v>39784</v>
      </c>
      <c r="C252" s="6">
        <v>1.5593999999999999</v>
      </c>
      <c r="D252" s="6">
        <v>47.05</v>
      </c>
      <c r="E252" s="11">
        <v>780</v>
      </c>
      <c r="F252" s="43"/>
      <c r="S252" s="2">
        <f t="shared" si="11"/>
        <v>47.05</v>
      </c>
      <c r="T252" s="21">
        <f t="shared" si="12"/>
        <v>-4.7524245069822148E-2</v>
      </c>
    </row>
    <row r="253" spans="2:20">
      <c r="B253" s="10">
        <v>39785</v>
      </c>
      <c r="C253" s="6">
        <v>1.4601999999999999</v>
      </c>
      <c r="D253" s="6">
        <v>46.79</v>
      </c>
      <c r="E253" s="11">
        <v>766.25</v>
      </c>
      <c r="F253" s="43"/>
      <c r="S253" s="2">
        <f t="shared" si="11"/>
        <v>46.79</v>
      </c>
      <c r="T253" s="21">
        <f t="shared" si="12"/>
        <v>-5.5413611532637288E-3</v>
      </c>
    </row>
    <row r="254" spans="2:20">
      <c r="B254" s="10">
        <v>39786</v>
      </c>
      <c r="C254" s="6">
        <v>1.4791000000000001</v>
      </c>
      <c r="D254" s="6">
        <v>43.8</v>
      </c>
      <c r="E254" s="11">
        <v>773.25</v>
      </c>
      <c r="F254" s="43"/>
      <c r="S254" s="2">
        <f t="shared" si="11"/>
        <v>43.8</v>
      </c>
      <c r="T254" s="21">
        <f t="shared" si="12"/>
        <v>-6.6035687495724499E-2</v>
      </c>
    </row>
    <row r="255" spans="2:20">
      <c r="B255" s="10">
        <v>39787</v>
      </c>
      <c r="C255" s="6">
        <v>1.389</v>
      </c>
      <c r="D255" s="6">
        <v>41.01</v>
      </c>
      <c r="E255" s="11">
        <v>749</v>
      </c>
      <c r="F255" s="43"/>
      <c r="S255" s="2">
        <f t="shared" si="11"/>
        <v>41.01</v>
      </c>
      <c r="T255" s="21">
        <f t="shared" si="12"/>
        <v>-6.5817877978432554E-2</v>
      </c>
    </row>
    <row r="256" spans="2:20">
      <c r="B256" s="10">
        <v>39790</v>
      </c>
      <c r="C256" s="6">
        <v>1.4529000000000001</v>
      </c>
      <c r="D256" s="6">
        <v>43.69</v>
      </c>
      <c r="E256" s="11">
        <v>767.25</v>
      </c>
      <c r="F256" s="43"/>
      <c r="S256" s="2">
        <f t="shared" si="11"/>
        <v>43.69</v>
      </c>
      <c r="T256" s="21">
        <f t="shared" si="12"/>
        <v>6.3303303559376523E-2</v>
      </c>
    </row>
    <row r="257" spans="2:20">
      <c r="B257" s="10">
        <v>39791</v>
      </c>
      <c r="C257" s="6">
        <v>1.3956</v>
      </c>
      <c r="D257" s="6">
        <v>42</v>
      </c>
      <c r="E257" s="11">
        <v>767.75</v>
      </c>
      <c r="F257" s="43"/>
      <c r="S257" s="2">
        <f t="shared" si="11"/>
        <v>42</v>
      </c>
      <c r="T257" s="21">
        <f t="shared" si="12"/>
        <v>-3.9449624679976175E-2</v>
      </c>
    </row>
    <row r="258" spans="2:20">
      <c r="B258" s="10">
        <v>39792</v>
      </c>
      <c r="C258" s="6">
        <v>1.3676999999999999</v>
      </c>
      <c r="D258" s="6">
        <v>43.1</v>
      </c>
      <c r="E258" s="11">
        <v>802.25</v>
      </c>
      <c r="F258" s="43"/>
      <c r="S258" s="2">
        <f t="shared" si="11"/>
        <v>43.1</v>
      </c>
      <c r="T258" s="21">
        <f t="shared" si="12"/>
        <v>2.5853378826333925E-2</v>
      </c>
    </row>
    <row r="259" spans="2:20">
      <c r="B259" s="10">
        <v>39793</v>
      </c>
      <c r="C259" s="6">
        <v>1.4716</v>
      </c>
      <c r="D259" s="6">
        <v>47.77</v>
      </c>
      <c r="E259" s="11">
        <v>827.75</v>
      </c>
      <c r="F259" s="43"/>
      <c r="S259" s="2">
        <f t="shared" si="11"/>
        <v>47.77</v>
      </c>
      <c r="T259" s="21">
        <f t="shared" si="12"/>
        <v>0.10287483029216832</v>
      </c>
    </row>
    <row r="260" spans="2:20">
      <c r="B260" s="10">
        <v>39794</v>
      </c>
      <c r="C260" s="6">
        <v>1.4534</v>
      </c>
      <c r="D260" s="6">
        <v>46.27</v>
      </c>
      <c r="E260" s="11">
        <v>826.5</v>
      </c>
      <c r="F260" s="43"/>
      <c r="S260" s="2">
        <f t="shared" si="11"/>
        <v>46.27</v>
      </c>
      <c r="T260" s="21">
        <f t="shared" si="12"/>
        <v>-3.190402448296227E-2</v>
      </c>
    </row>
    <row r="261" spans="2:20">
      <c r="B261" s="10">
        <v>39797</v>
      </c>
      <c r="C261" s="6">
        <v>1.4351</v>
      </c>
      <c r="D261" s="6">
        <v>44.61</v>
      </c>
      <c r="E261" s="11">
        <v>826</v>
      </c>
      <c r="F261" s="43"/>
      <c r="S261" s="2">
        <f t="shared" si="11"/>
        <v>44.61</v>
      </c>
      <c r="T261" s="21">
        <f t="shared" si="12"/>
        <v>-3.6535753778734893E-2</v>
      </c>
    </row>
    <row r="262" spans="2:20">
      <c r="B262" s="10">
        <v>39798</v>
      </c>
      <c r="C262" s="6">
        <v>1.4353</v>
      </c>
      <c r="D262" s="6">
        <v>43.84</v>
      </c>
      <c r="E262" s="11">
        <v>838.25</v>
      </c>
      <c r="F262" s="43"/>
      <c r="S262" s="2">
        <f t="shared" si="11"/>
        <v>43.84</v>
      </c>
      <c r="T262" s="21">
        <f t="shared" si="12"/>
        <v>-1.741140650041317E-2</v>
      </c>
    </row>
    <row r="263" spans="2:20">
      <c r="B263" s="10">
        <v>39799</v>
      </c>
      <c r="C263" s="6">
        <v>1.42</v>
      </c>
      <c r="D263" s="6">
        <v>40.17</v>
      </c>
      <c r="E263" s="11">
        <v>870</v>
      </c>
      <c r="F263" s="43"/>
      <c r="S263" s="2">
        <f t="shared" si="11"/>
        <v>40.17</v>
      </c>
      <c r="T263" s="21">
        <f t="shared" si="12"/>
        <v>-8.7426194268569263E-2</v>
      </c>
    </row>
    <row r="264" spans="2:20">
      <c r="B264" s="10">
        <v>39800</v>
      </c>
      <c r="C264" s="6">
        <v>1.3504</v>
      </c>
      <c r="D264" s="6">
        <v>36.729999999999997</v>
      </c>
      <c r="E264" s="11">
        <v>855.25</v>
      </c>
      <c r="F264" s="43"/>
      <c r="S264" s="2">
        <f t="shared" si="11"/>
        <v>36.729999999999997</v>
      </c>
      <c r="T264" s="21">
        <f t="shared" si="12"/>
        <v>-8.9526588539615051E-2</v>
      </c>
    </row>
    <row r="265" spans="2:20">
      <c r="B265" s="10">
        <v>39801</v>
      </c>
      <c r="C265" s="6">
        <v>1.3682000000000001</v>
      </c>
      <c r="D265" s="6">
        <v>33.17</v>
      </c>
      <c r="E265" s="11">
        <v>835.75</v>
      </c>
      <c r="F265" s="43"/>
      <c r="S265" s="2">
        <f t="shared" si="11"/>
        <v>33.17</v>
      </c>
      <c r="T265" s="21">
        <f t="shared" si="12"/>
        <v>-0.10194800687261479</v>
      </c>
    </row>
    <row r="266" spans="2:20">
      <c r="B266" s="10">
        <v>39805</v>
      </c>
      <c r="C266" s="6">
        <v>1.3225</v>
      </c>
      <c r="D266" s="6">
        <v>30.28</v>
      </c>
      <c r="E266" s="11">
        <v>843.5</v>
      </c>
      <c r="F266" s="43"/>
      <c r="S266" s="2">
        <f t="shared" si="11"/>
        <v>30.28</v>
      </c>
      <c r="T266" s="21">
        <f t="shared" si="12"/>
        <v>-9.1158424389713028E-2</v>
      </c>
    </row>
    <row r="267" spans="2:20">
      <c r="B267" s="10">
        <v>39806</v>
      </c>
      <c r="C267" s="6">
        <v>1.1919999999999999</v>
      </c>
      <c r="D267" s="6">
        <v>32.94</v>
      </c>
      <c r="E267" s="11">
        <v>843.5</v>
      </c>
      <c r="F267" s="43"/>
      <c r="S267" s="2">
        <f t="shared" si="11"/>
        <v>32.94</v>
      </c>
      <c r="T267" s="21">
        <f t="shared" si="12"/>
        <v>8.4200296180246048E-2</v>
      </c>
    </row>
    <row r="268" spans="2:20">
      <c r="B268" s="10">
        <v>39811</v>
      </c>
      <c r="C268" s="6">
        <v>1.2778</v>
      </c>
      <c r="D268" s="6">
        <v>39.89</v>
      </c>
      <c r="E268" s="11">
        <v>880.25</v>
      </c>
      <c r="F268" s="43"/>
      <c r="S268" s="2">
        <f t="shared" si="11"/>
        <v>39.89</v>
      </c>
      <c r="T268" s="21">
        <f t="shared" si="12"/>
        <v>0.19143794116782115</v>
      </c>
    </row>
    <row r="269" spans="2:20">
      <c r="B269" s="10">
        <v>39812</v>
      </c>
      <c r="C269" s="6">
        <v>1.2842</v>
      </c>
      <c r="D269" s="6">
        <v>38.950000000000003</v>
      </c>
      <c r="E269" s="11">
        <v>869.75</v>
      </c>
      <c r="F269" s="43"/>
      <c r="S269" s="2">
        <f t="shared" si="11"/>
        <v>38.950000000000003</v>
      </c>
      <c r="T269" s="21">
        <f t="shared" si="12"/>
        <v>-2.3846893600557979E-2</v>
      </c>
    </row>
    <row r="270" spans="2:20">
      <c r="B270" s="10">
        <v>39813</v>
      </c>
      <c r="C270" s="6">
        <v>1.4032</v>
      </c>
      <c r="D270" s="6">
        <v>44.6</v>
      </c>
      <c r="E270" s="11">
        <v>869.75</v>
      </c>
      <c r="F270" s="43"/>
      <c r="S270" s="2">
        <f t="shared" si="11"/>
        <v>44.6</v>
      </c>
      <c r="T270" s="21">
        <f t="shared" si="12"/>
        <v>0.13545508670926107</v>
      </c>
    </row>
    <row r="271" spans="2:20">
      <c r="B271" s="10">
        <v>39815</v>
      </c>
      <c r="C271" s="6">
        <v>1.4653</v>
      </c>
      <c r="D271" s="6">
        <v>46.17</v>
      </c>
      <c r="E271" s="11">
        <v>874.5</v>
      </c>
      <c r="F271" s="43"/>
      <c r="S271" s="2">
        <f t="shared" si="11"/>
        <v>46.17</v>
      </c>
      <c r="T271" s="21">
        <f t="shared" si="12"/>
        <v>3.4596377492879145E-2</v>
      </c>
    </row>
    <row r="272" spans="2:20">
      <c r="B272" s="10">
        <v>39818</v>
      </c>
      <c r="C272" s="6">
        <v>1.5435000000000001</v>
      </c>
      <c r="D272" s="6">
        <v>48.61</v>
      </c>
      <c r="E272" s="11">
        <v>853.5</v>
      </c>
      <c r="F272" s="43"/>
      <c r="S272" s="2">
        <f t="shared" ref="S272:S335" si="13">D272</f>
        <v>48.61</v>
      </c>
      <c r="T272" s="21">
        <f t="shared" si="12"/>
        <v>5.14990345384665E-2</v>
      </c>
    </row>
    <row r="273" spans="2:20">
      <c r="B273" s="10">
        <v>39819</v>
      </c>
      <c r="C273" s="6">
        <v>1.6174999999999999</v>
      </c>
      <c r="D273" s="6">
        <v>48.56</v>
      </c>
      <c r="E273" s="11">
        <v>848.25</v>
      </c>
      <c r="F273" s="43"/>
      <c r="S273" s="2">
        <f t="shared" si="13"/>
        <v>48.56</v>
      </c>
      <c r="T273" s="21">
        <f t="shared" ref="T273:T336" si="14">LN(S273/S272)</f>
        <v>-1.0291243061212459E-3</v>
      </c>
    </row>
    <row r="274" spans="2:20">
      <c r="B274" s="10">
        <v>39820</v>
      </c>
      <c r="C274" s="6">
        <v>1.4850000000000001</v>
      </c>
      <c r="D274" s="6">
        <v>42.75</v>
      </c>
      <c r="E274" s="11">
        <v>848.5</v>
      </c>
      <c r="F274" s="43"/>
      <c r="S274" s="2">
        <f t="shared" si="13"/>
        <v>42.75</v>
      </c>
      <c r="T274" s="21">
        <f t="shared" si="14"/>
        <v>-0.12743095136847363</v>
      </c>
    </row>
    <row r="275" spans="2:20">
      <c r="B275" s="10">
        <v>39821</v>
      </c>
      <c r="C275" s="6">
        <v>1.5149999999999999</v>
      </c>
      <c r="D275" s="6">
        <v>41.68</v>
      </c>
      <c r="E275" s="11">
        <v>855.75</v>
      </c>
      <c r="F275" s="43"/>
      <c r="S275" s="2">
        <f t="shared" si="13"/>
        <v>41.68</v>
      </c>
      <c r="T275" s="21">
        <f t="shared" si="14"/>
        <v>-2.5347797937657721E-2</v>
      </c>
    </row>
    <row r="276" spans="2:20">
      <c r="B276" s="10">
        <v>39822</v>
      </c>
      <c r="C276" s="6">
        <v>1.4750000000000001</v>
      </c>
      <c r="D276" s="6">
        <v>40.69</v>
      </c>
      <c r="E276" s="11">
        <v>847.25</v>
      </c>
      <c r="F276" s="43"/>
      <c r="S276" s="2">
        <f t="shared" si="13"/>
        <v>40.69</v>
      </c>
      <c r="T276" s="21">
        <f t="shared" si="14"/>
        <v>-2.4039035431512916E-2</v>
      </c>
    </row>
    <row r="277" spans="2:20">
      <c r="B277" s="10">
        <v>39825</v>
      </c>
      <c r="C277" s="6">
        <v>1.4749000000000001</v>
      </c>
      <c r="D277" s="6">
        <v>37.65</v>
      </c>
      <c r="E277" s="11">
        <v>827</v>
      </c>
      <c r="F277" s="43"/>
      <c r="S277" s="2">
        <f t="shared" si="13"/>
        <v>37.65</v>
      </c>
      <c r="T277" s="21">
        <f t="shared" si="14"/>
        <v>-7.7649407767695938E-2</v>
      </c>
    </row>
    <row r="278" spans="2:20">
      <c r="B278" s="10">
        <v>39826</v>
      </c>
      <c r="C278" s="6">
        <v>1.5167999999999999</v>
      </c>
      <c r="D278" s="6">
        <v>37.770000000000003</v>
      </c>
      <c r="E278" s="11">
        <v>826.5</v>
      </c>
      <c r="F278" s="43"/>
      <c r="S278" s="2">
        <f t="shared" si="13"/>
        <v>37.770000000000003</v>
      </c>
      <c r="T278" s="21">
        <f t="shared" si="14"/>
        <v>3.1821824784629914E-3</v>
      </c>
    </row>
    <row r="279" spans="2:20">
      <c r="B279" s="10">
        <v>39827</v>
      </c>
      <c r="C279" s="6">
        <v>1.4681</v>
      </c>
      <c r="D279" s="6">
        <v>37.43</v>
      </c>
      <c r="E279" s="11">
        <v>821.5</v>
      </c>
      <c r="F279" s="43"/>
      <c r="S279" s="2">
        <f t="shared" si="13"/>
        <v>37.43</v>
      </c>
      <c r="T279" s="21">
        <f t="shared" si="14"/>
        <v>-9.0426148080280325E-3</v>
      </c>
    </row>
    <row r="280" spans="2:20">
      <c r="B280" s="10">
        <v>39828</v>
      </c>
      <c r="C280" s="6">
        <v>1.4971000000000001</v>
      </c>
      <c r="D280" s="6">
        <v>35.409999999999997</v>
      </c>
      <c r="E280" s="11">
        <v>810</v>
      </c>
      <c r="F280" s="43"/>
      <c r="S280" s="2">
        <f t="shared" si="13"/>
        <v>35.409999999999997</v>
      </c>
      <c r="T280" s="21">
        <f t="shared" si="14"/>
        <v>-5.5478255792525279E-2</v>
      </c>
    </row>
    <row r="281" spans="2:20">
      <c r="B281" s="10">
        <v>39829</v>
      </c>
      <c r="C281" s="6">
        <v>1.4971000000000001</v>
      </c>
      <c r="D281" s="6">
        <v>35.380000000000003</v>
      </c>
      <c r="E281" s="11">
        <v>833.75</v>
      </c>
      <c r="F281" s="43"/>
      <c r="S281" s="2">
        <f t="shared" si="13"/>
        <v>35.380000000000003</v>
      </c>
      <c r="T281" s="21">
        <f t="shared" si="14"/>
        <v>-8.4757739217294523E-4</v>
      </c>
    </row>
    <row r="282" spans="2:20">
      <c r="B282" s="10">
        <v>39832</v>
      </c>
      <c r="C282" s="6">
        <v>1.4971000000000001</v>
      </c>
      <c r="D282" s="6">
        <v>35.380000000000003</v>
      </c>
      <c r="E282" s="11">
        <v>833</v>
      </c>
      <c r="F282" s="43"/>
      <c r="S282" s="2">
        <f t="shared" si="13"/>
        <v>35.380000000000003</v>
      </c>
      <c r="T282" s="21">
        <f t="shared" si="14"/>
        <v>0</v>
      </c>
    </row>
    <row r="283" spans="2:20">
      <c r="B283" s="10">
        <v>39833</v>
      </c>
      <c r="C283" s="6">
        <v>1.3933</v>
      </c>
      <c r="D283" s="6">
        <v>38.57</v>
      </c>
      <c r="E283" s="11">
        <v>853.25</v>
      </c>
      <c r="F283" s="43"/>
      <c r="S283" s="2">
        <f t="shared" si="13"/>
        <v>38.57</v>
      </c>
      <c r="T283" s="21">
        <f t="shared" si="14"/>
        <v>8.6328083488497201E-2</v>
      </c>
    </row>
    <row r="284" spans="2:20">
      <c r="B284" s="10">
        <v>39834</v>
      </c>
      <c r="C284" s="6">
        <v>1.401</v>
      </c>
      <c r="D284" s="6">
        <v>42.56</v>
      </c>
      <c r="E284" s="11">
        <v>849.25</v>
      </c>
      <c r="F284" s="43"/>
      <c r="S284" s="2">
        <f t="shared" si="13"/>
        <v>42.56</v>
      </c>
      <c r="T284" s="21">
        <f t="shared" si="14"/>
        <v>9.844007281325251E-2</v>
      </c>
    </row>
    <row r="285" spans="2:20">
      <c r="B285" s="10">
        <v>39835</v>
      </c>
      <c r="C285" s="6">
        <v>1.3611</v>
      </c>
      <c r="D285" s="6">
        <v>42.33</v>
      </c>
      <c r="E285" s="11">
        <v>860</v>
      </c>
      <c r="F285" s="43"/>
      <c r="S285" s="2">
        <f t="shared" si="13"/>
        <v>42.33</v>
      </c>
      <c r="T285" s="21">
        <f t="shared" si="14"/>
        <v>-5.4187905005566922E-3</v>
      </c>
    </row>
    <row r="286" spans="2:20">
      <c r="B286" s="10">
        <v>39836</v>
      </c>
      <c r="C286" s="6">
        <v>1.4604999999999999</v>
      </c>
      <c r="D286" s="6">
        <v>45.12</v>
      </c>
      <c r="E286" s="11">
        <v>875.75</v>
      </c>
      <c r="F286" s="43"/>
      <c r="S286" s="2">
        <f t="shared" si="13"/>
        <v>45.12</v>
      </c>
      <c r="T286" s="21">
        <f t="shared" si="14"/>
        <v>6.3829552656971059E-2</v>
      </c>
    </row>
    <row r="287" spans="2:20">
      <c r="B287" s="10">
        <v>39839</v>
      </c>
      <c r="C287" s="6">
        <v>1.4345000000000001</v>
      </c>
      <c r="D287" s="6">
        <v>46.5</v>
      </c>
      <c r="E287" s="11">
        <v>910.25</v>
      </c>
      <c r="F287" s="43"/>
      <c r="S287" s="2">
        <f t="shared" si="13"/>
        <v>46.5</v>
      </c>
      <c r="T287" s="21">
        <f t="shared" si="14"/>
        <v>3.0126705403507179E-2</v>
      </c>
    </row>
    <row r="288" spans="2:20">
      <c r="B288" s="10">
        <v>39840</v>
      </c>
      <c r="C288" s="6">
        <v>1.3782000000000001</v>
      </c>
      <c r="D288" s="6">
        <v>41.67</v>
      </c>
      <c r="E288" s="11">
        <v>897.5</v>
      </c>
      <c r="F288" s="43"/>
      <c r="S288" s="2">
        <f t="shared" si="13"/>
        <v>41.67</v>
      </c>
      <c r="T288" s="21">
        <f t="shared" si="14"/>
        <v>-0.10967086715894855</v>
      </c>
    </row>
    <row r="289" spans="2:20">
      <c r="B289" s="10">
        <v>39841</v>
      </c>
      <c r="C289" s="6">
        <v>1.4227000000000001</v>
      </c>
      <c r="D289" s="6">
        <v>42.04</v>
      </c>
      <c r="E289" s="11">
        <v>895.25</v>
      </c>
      <c r="F289" s="43"/>
      <c r="S289" s="2">
        <f t="shared" si="13"/>
        <v>42.04</v>
      </c>
      <c r="T289" s="21">
        <f t="shared" si="14"/>
        <v>8.8401005743883269E-3</v>
      </c>
    </row>
    <row r="290" spans="2:20">
      <c r="B290" s="10">
        <v>39842</v>
      </c>
      <c r="C290" s="6">
        <v>1.4295</v>
      </c>
      <c r="D290" s="6">
        <v>41.58</v>
      </c>
      <c r="E290" s="11">
        <v>892.25</v>
      </c>
      <c r="F290" s="43"/>
      <c r="S290" s="2">
        <f t="shared" si="13"/>
        <v>41.58</v>
      </c>
      <c r="T290" s="21">
        <f t="shared" si="14"/>
        <v>-1.1002263578883549E-2</v>
      </c>
    </row>
    <row r="291" spans="2:20">
      <c r="B291" s="10">
        <v>39843</v>
      </c>
      <c r="C291" s="6">
        <v>1.4501999999999999</v>
      </c>
      <c r="D291" s="6">
        <v>41.73</v>
      </c>
      <c r="E291" s="11">
        <v>919.5</v>
      </c>
      <c r="F291" s="43"/>
      <c r="S291" s="2">
        <f t="shared" si="13"/>
        <v>41.73</v>
      </c>
      <c r="T291" s="21">
        <f t="shared" si="14"/>
        <v>3.6010121735943752E-3</v>
      </c>
    </row>
    <row r="292" spans="2:20">
      <c r="B292" s="10">
        <v>39846</v>
      </c>
      <c r="C292" s="6">
        <v>1.3524</v>
      </c>
      <c r="D292" s="6">
        <v>41.35</v>
      </c>
      <c r="E292" s="11">
        <v>918.25</v>
      </c>
      <c r="F292" s="43"/>
      <c r="S292" s="2">
        <f t="shared" si="13"/>
        <v>41.35</v>
      </c>
      <c r="T292" s="21">
        <f t="shared" si="14"/>
        <v>-9.1478731337607568E-3</v>
      </c>
    </row>
    <row r="293" spans="2:20">
      <c r="B293" s="10">
        <v>39847</v>
      </c>
      <c r="C293" s="6">
        <v>1.3329</v>
      </c>
      <c r="D293" s="6">
        <v>40.869999999999997</v>
      </c>
      <c r="E293" s="11">
        <v>904.5</v>
      </c>
      <c r="F293" s="43"/>
      <c r="S293" s="2">
        <f t="shared" si="13"/>
        <v>40.869999999999997</v>
      </c>
      <c r="T293" s="21">
        <f t="shared" si="14"/>
        <v>-1.1676123893514492E-2</v>
      </c>
    </row>
    <row r="294" spans="2:20">
      <c r="B294" s="10">
        <v>39848</v>
      </c>
      <c r="C294" s="6">
        <v>1.3331999999999999</v>
      </c>
      <c r="D294" s="6">
        <v>40.270000000000003</v>
      </c>
      <c r="E294" s="11">
        <v>905</v>
      </c>
      <c r="F294" s="43"/>
      <c r="S294" s="2">
        <f t="shared" si="13"/>
        <v>40.270000000000003</v>
      </c>
      <c r="T294" s="21">
        <f t="shared" si="14"/>
        <v>-1.4789522712823001E-2</v>
      </c>
    </row>
    <row r="295" spans="2:20">
      <c r="B295" s="10">
        <v>39849</v>
      </c>
      <c r="C295" s="6">
        <v>1.3734</v>
      </c>
      <c r="D295" s="6">
        <v>41.15</v>
      </c>
      <c r="E295" s="11">
        <v>920</v>
      </c>
      <c r="F295" s="43"/>
      <c r="S295" s="2">
        <f t="shared" si="13"/>
        <v>41.15</v>
      </c>
      <c r="T295" s="21">
        <f t="shared" si="14"/>
        <v>2.1617152259715888E-2</v>
      </c>
    </row>
    <row r="296" spans="2:20">
      <c r="B296" s="10">
        <v>39850</v>
      </c>
      <c r="C296" s="6">
        <v>1.3634999999999999</v>
      </c>
      <c r="D296" s="6">
        <v>40.24</v>
      </c>
      <c r="E296" s="11">
        <v>913</v>
      </c>
      <c r="F296" s="43"/>
      <c r="S296" s="2">
        <f t="shared" si="13"/>
        <v>40.24</v>
      </c>
      <c r="T296" s="21">
        <f t="shared" si="14"/>
        <v>-2.2362401331595019E-2</v>
      </c>
    </row>
    <row r="297" spans="2:20">
      <c r="B297" s="10">
        <v>39853</v>
      </c>
      <c r="C297" s="6">
        <v>1.3534999999999999</v>
      </c>
      <c r="D297" s="6">
        <v>39.58</v>
      </c>
      <c r="E297" s="11">
        <v>895</v>
      </c>
      <c r="F297" s="43"/>
      <c r="S297" s="2">
        <f t="shared" si="13"/>
        <v>39.58</v>
      </c>
      <c r="T297" s="21">
        <f t="shared" si="14"/>
        <v>-1.6537585617064171E-2</v>
      </c>
    </row>
    <row r="298" spans="2:20">
      <c r="B298" s="10">
        <v>39854</v>
      </c>
      <c r="C298" s="6">
        <v>1.3026</v>
      </c>
      <c r="D298" s="6">
        <v>37.54</v>
      </c>
      <c r="E298" s="11">
        <v>909.75</v>
      </c>
      <c r="F298" s="43"/>
      <c r="S298" s="2">
        <f t="shared" si="13"/>
        <v>37.54</v>
      </c>
      <c r="T298" s="21">
        <f t="shared" si="14"/>
        <v>-5.2916909016056939E-2</v>
      </c>
    </row>
    <row r="299" spans="2:20">
      <c r="B299" s="10">
        <v>39855</v>
      </c>
      <c r="C299" s="6">
        <v>1.3176000000000001</v>
      </c>
      <c r="D299" s="6">
        <v>35.93</v>
      </c>
      <c r="E299" s="11">
        <v>938</v>
      </c>
      <c r="F299" s="43"/>
      <c r="S299" s="2">
        <f t="shared" si="13"/>
        <v>35.93</v>
      </c>
      <c r="T299" s="21">
        <f t="shared" si="14"/>
        <v>-4.383443003293535E-2</v>
      </c>
    </row>
    <row r="300" spans="2:20">
      <c r="B300" s="10">
        <v>39856</v>
      </c>
      <c r="C300" s="6">
        <v>1.323</v>
      </c>
      <c r="D300" s="6">
        <v>34.03</v>
      </c>
      <c r="E300" s="11">
        <v>943.25</v>
      </c>
      <c r="F300" s="43"/>
      <c r="S300" s="2">
        <f t="shared" si="13"/>
        <v>34.03</v>
      </c>
      <c r="T300" s="21">
        <f t="shared" si="14"/>
        <v>-5.4330112612612953E-2</v>
      </c>
    </row>
    <row r="301" spans="2:20">
      <c r="B301" s="10">
        <v>39857</v>
      </c>
      <c r="C301" s="6">
        <v>1.3037000000000001</v>
      </c>
      <c r="D301" s="6">
        <v>37.630000000000003</v>
      </c>
      <c r="E301" s="11">
        <v>935.5</v>
      </c>
      <c r="F301" s="43"/>
      <c r="S301" s="2">
        <f t="shared" si="13"/>
        <v>37.630000000000003</v>
      </c>
      <c r="T301" s="21">
        <f t="shared" si="14"/>
        <v>0.1005591160925316</v>
      </c>
    </row>
    <row r="302" spans="2:20">
      <c r="B302" s="10">
        <v>39860</v>
      </c>
      <c r="C302" s="6">
        <v>1.3037000000000001</v>
      </c>
      <c r="D302" s="6">
        <v>37.630000000000003</v>
      </c>
      <c r="E302" s="11">
        <v>942.5</v>
      </c>
      <c r="F302" s="43"/>
      <c r="S302" s="2">
        <f t="shared" si="13"/>
        <v>37.630000000000003</v>
      </c>
      <c r="T302" s="21">
        <f t="shared" si="14"/>
        <v>0</v>
      </c>
    </row>
    <row r="303" spans="2:20">
      <c r="B303" s="10">
        <v>39861</v>
      </c>
      <c r="C303" s="6">
        <v>1.1891</v>
      </c>
      <c r="D303" s="6">
        <v>34.96</v>
      </c>
      <c r="E303" s="11">
        <v>968</v>
      </c>
      <c r="F303" s="43"/>
      <c r="S303" s="2">
        <f t="shared" si="13"/>
        <v>34.96</v>
      </c>
      <c r="T303" s="21">
        <f t="shared" si="14"/>
        <v>-7.359705381801121E-2</v>
      </c>
    </row>
    <row r="304" spans="2:20">
      <c r="B304" s="10">
        <v>39862</v>
      </c>
      <c r="C304" s="6">
        <v>1.1478999999999999</v>
      </c>
      <c r="D304" s="6">
        <v>34.67</v>
      </c>
      <c r="E304" s="11">
        <v>964</v>
      </c>
      <c r="F304" s="43"/>
      <c r="S304" s="2">
        <f t="shared" si="13"/>
        <v>34.67</v>
      </c>
      <c r="T304" s="21">
        <f t="shared" si="14"/>
        <v>-8.3297910904025774E-3</v>
      </c>
    </row>
    <row r="305" spans="2:20">
      <c r="B305" s="10">
        <v>39863</v>
      </c>
      <c r="C305" s="6">
        <v>1.2044999999999999</v>
      </c>
      <c r="D305" s="6">
        <v>39.6</v>
      </c>
      <c r="E305" s="11">
        <v>980.5</v>
      </c>
      <c r="F305" s="43"/>
      <c r="S305" s="2">
        <f t="shared" si="13"/>
        <v>39.6</v>
      </c>
      <c r="T305" s="21">
        <f t="shared" si="14"/>
        <v>0.13295435856350271</v>
      </c>
    </row>
    <row r="306" spans="2:20">
      <c r="B306" s="10">
        <v>39864</v>
      </c>
      <c r="C306" s="6">
        <v>1.1967000000000001</v>
      </c>
      <c r="D306" s="6">
        <v>39.35</v>
      </c>
      <c r="E306" s="11">
        <v>989</v>
      </c>
      <c r="F306" s="43"/>
      <c r="S306" s="2">
        <f t="shared" si="13"/>
        <v>39.35</v>
      </c>
      <c r="T306" s="21">
        <f t="shared" si="14"/>
        <v>-6.3331433970225852E-3</v>
      </c>
    </row>
    <row r="307" spans="2:20">
      <c r="B307" s="10">
        <v>39867</v>
      </c>
      <c r="C307" s="6">
        <v>1.1754</v>
      </c>
      <c r="D307" s="6">
        <v>37.659999999999997</v>
      </c>
      <c r="E307" s="11">
        <v>985.75</v>
      </c>
      <c r="F307" s="43"/>
      <c r="S307" s="2">
        <f t="shared" si="13"/>
        <v>37.659999999999997</v>
      </c>
      <c r="T307" s="21">
        <f t="shared" si="14"/>
        <v>-4.3897451634406039E-2</v>
      </c>
    </row>
    <row r="308" spans="2:20">
      <c r="B308" s="10">
        <v>39868</v>
      </c>
      <c r="C308" s="6">
        <v>1.2072000000000001</v>
      </c>
      <c r="D308" s="6">
        <v>38.86</v>
      </c>
      <c r="E308" s="11">
        <v>984.25</v>
      </c>
      <c r="F308" s="43"/>
      <c r="S308" s="2">
        <f t="shared" si="13"/>
        <v>38.86</v>
      </c>
      <c r="T308" s="21">
        <f t="shared" si="14"/>
        <v>3.1366920720287746E-2</v>
      </c>
    </row>
    <row r="309" spans="2:20">
      <c r="B309" s="10">
        <v>39869</v>
      </c>
      <c r="C309" s="6">
        <v>1.2377</v>
      </c>
      <c r="D309" s="6">
        <v>41.64</v>
      </c>
      <c r="E309" s="11">
        <v>978.5</v>
      </c>
      <c r="F309" s="43"/>
      <c r="S309" s="2">
        <f t="shared" si="13"/>
        <v>41.64</v>
      </c>
      <c r="T309" s="21">
        <f t="shared" si="14"/>
        <v>6.9095799797474045E-2</v>
      </c>
    </row>
    <row r="310" spans="2:20">
      <c r="B310" s="10">
        <v>39870</v>
      </c>
      <c r="C310" s="6">
        <v>1.2952999999999999</v>
      </c>
      <c r="D310" s="6">
        <v>43.18</v>
      </c>
      <c r="E310" s="11">
        <v>936.5</v>
      </c>
      <c r="F310" s="43"/>
      <c r="S310" s="2">
        <f t="shared" si="13"/>
        <v>43.18</v>
      </c>
      <c r="T310" s="21">
        <f t="shared" si="14"/>
        <v>3.6316181339893179E-2</v>
      </c>
    </row>
    <row r="311" spans="2:20">
      <c r="B311" s="10">
        <v>39871</v>
      </c>
      <c r="C311" s="6">
        <v>1.2685</v>
      </c>
      <c r="D311" s="6">
        <v>44.15</v>
      </c>
      <c r="E311" s="11">
        <v>952</v>
      </c>
      <c r="F311" s="43"/>
      <c r="S311" s="2">
        <f t="shared" si="13"/>
        <v>44.15</v>
      </c>
      <c r="T311" s="21">
        <f t="shared" si="14"/>
        <v>2.2215501963307609E-2</v>
      </c>
    </row>
    <row r="312" spans="2:20">
      <c r="B312" s="10">
        <v>39874</v>
      </c>
      <c r="C312" s="6">
        <v>1.1524000000000001</v>
      </c>
      <c r="D312" s="6">
        <v>40.07</v>
      </c>
      <c r="E312" s="11">
        <v>937.25</v>
      </c>
      <c r="F312" s="43"/>
      <c r="S312" s="2">
        <f t="shared" si="13"/>
        <v>40.07</v>
      </c>
      <c r="T312" s="21">
        <f t="shared" si="14"/>
        <v>-9.6965002401915745E-2</v>
      </c>
    </row>
    <row r="313" spans="2:20">
      <c r="B313" s="10">
        <v>39875</v>
      </c>
      <c r="C313" s="6">
        <v>1.1221000000000001</v>
      </c>
      <c r="D313" s="6">
        <v>41.57</v>
      </c>
      <c r="E313" s="11">
        <v>913.75</v>
      </c>
      <c r="F313" s="43"/>
      <c r="S313" s="2">
        <f t="shared" si="13"/>
        <v>41.57</v>
      </c>
      <c r="T313" s="21">
        <f t="shared" si="14"/>
        <v>3.6750828616492814E-2</v>
      </c>
    </row>
    <row r="314" spans="2:20">
      <c r="B314" s="10">
        <v>39876</v>
      </c>
      <c r="C314" s="6">
        <v>1.2132000000000001</v>
      </c>
      <c r="D314" s="6">
        <v>45.28</v>
      </c>
      <c r="E314" s="11">
        <v>908.5</v>
      </c>
      <c r="F314" s="43"/>
      <c r="S314" s="2">
        <f t="shared" si="13"/>
        <v>45.28</v>
      </c>
      <c r="T314" s="21">
        <f t="shared" si="14"/>
        <v>8.5486680630381395E-2</v>
      </c>
    </row>
    <row r="315" spans="2:20">
      <c r="B315" s="10">
        <v>39877</v>
      </c>
      <c r="C315" s="6">
        <v>1.151</v>
      </c>
      <c r="D315" s="6">
        <v>43.54</v>
      </c>
      <c r="E315" s="11">
        <v>913</v>
      </c>
      <c r="F315" s="43"/>
      <c r="S315" s="2">
        <f t="shared" si="13"/>
        <v>43.54</v>
      </c>
      <c r="T315" s="21">
        <f t="shared" si="14"/>
        <v>-3.9185378088526165E-2</v>
      </c>
    </row>
    <row r="316" spans="2:20">
      <c r="B316" s="10">
        <v>39878</v>
      </c>
      <c r="C316" s="6">
        <v>1.2156</v>
      </c>
      <c r="D316" s="6">
        <v>45.43</v>
      </c>
      <c r="E316" s="11">
        <v>936</v>
      </c>
      <c r="F316" s="43"/>
      <c r="S316" s="2">
        <f t="shared" si="13"/>
        <v>45.43</v>
      </c>
      <c r="T316" s="21">
        <f t="shared" si="14"/>
        <v>4.2492623964910665E-2</v>
      </c>
    </row>
    <row r="317" spans="2:20">
      <c r="B317" s="10">
        <v>39881</v>
      </c>
      <c r="C317" s="6">
        <v>1.1979</v>
      </c>
      <c r="D317" s="6">
        <v>47.01</v>
      </c>
      <c r="E317" s="11">
        <v>923.75</v>
      </c>
      <c r="F317" s="43"/>
      <c r="S317" s="2">
        <f t="shared" si="13"/>
        <v>47.01</v>
      </c>
      <c r="T317" s="21">
        <f t="shared" si="14"/>
        <v>3.4187665264727121E-2</v>
      </c>
    </row>
    <row r="318" spans="2:20">
      <c r="B318" s="10">
        <v>39882</v>
      </c>
      <c r="C318" s="6">
        <v>1.1837</v>
      </c>
      <c r="D318" s="6">
        <v>45.68</v>
      </c>
      <c r="E318" s="11">
        <v>901.5</v>
      </c>
      <c r="F318" s="43"/>
      <c r="S318" s="2">
        <f t="shared" si="13"/>
        <v>45.68</v>
      </c>
      <c r="T318" s="21">
        <f t="shared" si="14"/>
        <v>-2.8699779688284396E-2</v>
      </c>
    </row>
    <row r="319" spans="2:20">
      <c r="B319" s="10">
        <v>39883</v>
      </c>
      <c r="C319" s="6">
        <v>1.1193</v>
      </c>
      <c r="D319" s="6">
        <v>42.46</v>
      </c>
      <c r="E319" s="11">
        <v>899.5</v>
      </c>
      <c r="F319" s="43"/>
      <c r="S319" s="2">
        <f t="shared" si="13"/>
        <v>42.46</v>
      </c>
      <c r="T319" s="21">
        <f t="shared" si="14"/>
        <v>-7.3098109072644704E-2</v>
      </c>
    </row>
    <row r="320" spans="2:20">
      <c r="B320" s="10">
        <v>39884</v>
      </c>
      <c r="C320" s="6">
        <v>1.3344</v>
      </c>
      <c r="D320" s="6">
        <v>46.91</v>
      </c>
      <c r="E320" s="11">
        <v>925.25</v>
      </c>
      <c r="F320" s="43"/>
      <c r="S320" s="2">
        <f t="shared" si="13"/>
        <v>46.91</v>
      </c>
      <c r="T320" s="21">
        <f t="shared" si="14"/>
        <v>9.9668416065256546E-2</v>
      </c>
    </row>
    <row r="321" spans="2:20">
      <c r="B321" s="10">
        <v>39885</v>
      </c>
      <c r="C321" s="6">
        <v>1.1859</v>
      </c>
      <c r="D321" s="6">
        <v>46.22</v>
      </c>
      <c r="E321" s="11">
        <v>928</v>
      </c>
      <c r="F321" s="43"/>
      <c r="S321" s="2">
        <f t="shared" si="13"/>
        <v>46.22</v>
      </c>
      <c r="T321" s="21">
        <f t="shared" si="14"/>
        <v>-1.4818267494131926E-2</v>
      </c>
    </row>
    <row r="322" spans="2:20">
      <c r="B322" s="10">
        <v>39888</v>
      </c>
      <c r="C322" s="6">
        <v>1.1992</v>
      </c>
      <c r="D322" s="6">
        <v>47.33</v>
      </c>
      <c r="E322" s="11">
        <v>919.5</v>
      </c>
      <c r="F322" s="43"/>
      <c r="S322" s="2">
        <f t="shared" si="13"/>
        <v>47.33</v>
      </c>
      <c r="T322" s="21">
        <f t="shared" si="14"/>
        <v>2.3731739071921949E-2</v>
      </c>
    </row>
    <row r="323" spans="2:20">
      <c r="B323" s="10">
        <v>39889</v>
      </c>
      <c r="C323" s="6">
        <v>1.2584</v>
      </c>
      <c r="D323" s="6">
        <v>48.97</v>
      </c>
      <c r="E323" s="11">
        <v>915.5</v>
      </c>
      <c r="F323" s="43"/>
      <c r="S323" s="2">
        <f t="shared" si="13"/>
        <v>48.97</v>
      </c>
      <c r="T323" s="21">
        <f t="shared" si="14"/>
        <v>3.4063521796069481E-2</v>
      </c>
    </row>
    <row r="324" spans="2:20">
      <c r="B324" s="10">
        <v>39890</v>
      </c>
      <c r="C324" s="6">
        <v>1.2415</v>
      </c>
      <c r="D324" s="6">
        <v>48.12</v>
      </c>
      <c r="E324" s="11">
        <v>893.25</v>
      </c>
      <c r="F324" s="43"/>
      <c r="S324" s="2">
        <f t="shared" si="13"/>
        <v>48.12</v>
      </c>
      <c r="T324" s="21">
        <f t="shared" si="14"/>
        <v>-1.7509974607747891E-2</v>
      </c>
    </row>
    <row r="325" spans="2:20">
      <c r="B325" s="10">
        <v>39891</v>
      </c>
      <c r="C325" s="6">
        <v>1.335</v>
      </c>
      <c r="D325" s="6">
        <v>51.46</v>
      </c>
      <c r="E325" s="11">
        <v>956.5</v>
      </c>
      <c r="F325" s="43"/>
      <c r="S325" s="2">
        <f t="shared" si="13"/>
        <v>51.46</v>
      </c>
      <c r="T325" s="21">
        <f t="shared" si="14"/>
        <v>6.7106915747120008E-2</v>
      </c>
    </row>
    <row r="326" spans="2:20">
      <c r="B326" s="10">
        <v>39892</v>
      </c>
      <c r="C326" s="6">
        <v>1.3671</v>
      </c>
      <c r="D326" s="6">
        <v>51.55</v>
      </c>
      <c r="E326" s="11">
        <v>954</v>
      </c>
      <c r="F326" s="43"/>
      <c r="S326" s="2">
        <f t="shared" si="13"/>
        <v>51.55</v>
      </c>
      <c r="T326" s="21">
        <f t="shared" si="14"/>
        <v>1.7474036093708142E-3</v>
      </c>
    </row>
    <row r="327" spans="2:20">
      <c r="B327" s="10">
        <v>39895</v>
      </c>
      <c r="C327" s="6">
        <v>1.4543999999999999</v>
      </c>
      <c r="D327" s="6">
        <v>53.05</v>
      </c>
      <c r="E327" s="11">
        <v>949.25</v>
      </c>
      <c r="F327" s="43"/>
      <c r="S327" s="2">
        <f t="shared" si="13"/>
        <v>53.05</v>
      </c>
      <c r="T327" s="21">
        <f t="shared" si="14"/>
        <v>2.8682654597023252E-2</v>
      </c>
    </row>
    <row r="328" spans="2:20">
      <c r="B328" s="10">
        <v>39896</v>
      </c>
      <c r="C328" s="6">
        <v>1.4853000000000001</v>
      </c>
      <c r="D328" s="6">
        <v>53.36</v>
      </c>
      <c r="E328" s="11">
        <v>923.75</v>
      </c>
      <c r="F328" s="43"/>
      <c r="S328" s="2">
        <f t="shared" si="13"/>
        <v>53.36</v>
      </c>
      <c r="T328" s="21">
        <f t="shared" si="14"/>
        <v>5.8265365473761386E-3</v>
      </c>
    </row>
    <row r="329" spans="2:20">
      <c r="B329" s="10">
        <v>39897</v>
      </c>
      <c r="C329" s="6">
        <v>1.4521999999999999</v>
      </c>
      <c r="D329" s="6">
        <v>52.24</v>
      </c>
      <c r="E329" s="11">
        <v>929</v>
      </c>
      <c r="F329" s="43"/>
      <c r="S329" s="2">
        <f t="shared" si="13"/>
        <v>52.24</v>
      </c>
      <c r="T329" s="21">
        <f t="shared" si="14"/>
        <v>-2.1212916639192649E-2</v>
      </c>
    </row>
    <row r="330" spans="2:20">
      <c r="B330" s="10">
        <v>39898</v>
      </c>
      <c r="C330" s="6">
        <v>1.4675</v>
      </c>
      <c r="D330" s="6">
        <v>53.87</v>
      </c>
      <c r="E330" s="11">
        <v>938.25</v>
      </c>
      <c r="F330" s="43"/>
      <c r="S330" s="2">
        <f t="shared" si="13"/>
        <v>53.87</v>
      </c>
      <c r="T330" s="21">
        <f t="shared" si="14"/>
        <v>3.0725251724266659E-2</v>
      </c>
    </row>
    <row r="331" spans="2:20">
      <c r="B331" s="10">
        <v>39899</v>
      </c>
      <c r="C331" s="6">
        <v>1.4228000000000001</v>
      </c>
      <c r="D331" s="6">
        <v>52.41</v>
      </c>
      <c r="E331" s="11">
        <v>924</v>
      </c>
      <c r="F331" s="43"/>
      <c r="S331" s="2">
        <f t="shared" si="13"/>
        <v>52.41</v>
      </c>
      <c r="T331" s="21">
        <f t="shared" si="14"/>
        <v>-2.7476323878367546E-2</v>
      </c>
    </row>
    <row r="332" spans="2:20">
      <c r="B332" s="10">
        <v>39902</v>
      </c>
      <c r="C332" s="6">
        <v>1.3363</v>
      </c>
      <c r="D332" s="6">
        <v>48.49</v>
      </c>
      <c r="E332" s="11">
        <v>928</v>
      </c>
      <c r="F332" s="43"/>
      <c r="S332" s="2">
        <f t="shared" si="13"/>
        <v>48.49</v>
      </c>
      <c r="T332" s="21">
        <f t="shared" si="14"/>
        <v>-7.7739821696813899E-2</v>
      </c>
    </row>
    <row r="333" spans="2:20">
      <c r="B333" s="10">
        <v>39903</v>
      </c>
      <c r="C333" s="6">
        <v>1.3312999999999999</v>
      </c>
      <c r="D333" s="6">
        <v>49.64</v>
      </c>
      <c r="E333" s="11">
        <v>916.5</v>
      </c>
      <c r="F333" s="43"/>
      <c r="S333" s="2">
        <f t="shared" si="13"/>
        <v>49.64</v>
      </c>
      <c r="T333" s="21">
        <f t="shared" si="14"/>
        <v>2.3439369219145516E-2</v>
      </c>
    </row>
    <row r="334" spans="2:20">
      <c r="B334" s="10">
        <v>39904</v>
      </c>
      <c r="C334" s="6">
        <v>1.327</v>
      </c>
      <c r="D334" s="6">
        <v>48.46</v>
      </c>
      <c r="E334" s="11">
        <v>924.5</v>
      </c>
      <c r="F334" s="43"/>
      <c r="S334" s="2">
        <f t="shared" si="13"/>
        <v>48.46</v>
      </c>
      <c r="T334" s="21">
        <f t="shared" si="14"/>
        <v>-2.4058244948026771E-2</v>
      </c>
    </row>
    <row r="335" spans="2:20">
      <c r="B335" s="10">
        <v>39905</v>
      </c>
      <c r="C335" s="6">
        <v>1.4202999999999999</v>
      </c>
      <c r="D335" s="6">
        <v>52.61</v>
      </c>
      <c r="E335" s="11">
        <v>897.75</v>
      </c>
      <c r="F335" s="43"/>
      <c r="S335" s="2">
        <f t="shared" si="13"/>
        <v>52.61</v>
      </c>
      <c r="T335" s="21">
        <f t="shared" si="14"/>
        <v>8.216750035433612E-2</v>
      </c>
    </row>
    <row r="336" spans="2:20">
      <c r="B336" s="10">
        <v>39906</v>
      </c>
      <c r="C336" s="6">
        <v>1.4297</v>
      </c>
      <c r="D336" s="6">
        <v>52.52</v>
      </c>
      <c r="E336" s="11">
        <v>905</v>
      </c>
      <c r="F336" s="43"/>
      <c r="S336" s="2">
        <f t="shared" ref="S336:S399" si="15">D336</f>
        <v>52.52</v>
      </c>
      <c r="T336" s="21">
        <f t="shared" si="14"/>
        <v>-1.712166308120309E-3</v>
      </c>
    </row>
    <row r="337" spans="2:20">
      <c r="B337" s="10">
        <v>39909</v>
      </c>
      <c r="C337" s="6">
        <v>1.3966000000000001</v>
      </c>
      <c r="D337" s="6">
        <v>51.1</v>
      </c>
      <c r="E337" s="11">
        <v>870.25</v>
      </c>
      <c r="F337" s="43"/>
      <c r="S337" s="2">
        <f t="shared" si="15"/>
        <v>51.1</v>
      </c>
      <c r="T337" s="21">
        <f t="shared" ref="T337:T400" si="16">LN(S337/S336)</f>
        <v>-2.7409552224936722E-2</v>
      </c>
    </row>
    <row r="338" spans="2:20">
      <c r="B338" s="10">
        <v>39910</v>
      </c>
      <c r="C338" s="6">
        <v>1.3703000000000001</v>
      </c>
      <c r="D338" s="6">
        <v>49.13</v>
      </c>
      <c r="E338" s="11">
        <v>879.75</v>
      </c>
      <c r="F338" s="43"/>
      <c r="S338" s="2">
        <f t="shared" si="15"/>
        <v>49.13</v>
      </c>
      <c r="T338" s="21">
        <f t="shared" si="16"/>
        <v>-3.9314651029101873E-2</v>
      </c>
    </row>
    <row r="339" spans="2:20">
      <c r="B339" s="10">
        <v>39911</v>
      </c>
      <c r="C339" s="6">
        <v>1.3807</v>
      </c>
      <c r="D339" s="6">
        <v>49.37</v>
      </c>
      <c r="E339" s="11">
        <v>880</v>
      </c>
      <c r="F339" s="43"/>
      <c r="S339" s="2">
        <f t="shared" si="15"/>
        <v>49.37</v>
      </c>
      <c r="T339" s="21">
        <f t="shared" si="16"/>
        <v>4.8731060902144352E-3</v>
      </c>
    </row>
    <row r="340" spans="2:20">
      <c r="B340" s="10">
        <v>39912</v>
      </c>
      <c r="C340" s="6">
        <v>1.4113</v>
      </c>
      <c r="D340" s="6">
        <v>52.24</v>
      </c>
      <c r="E340" s="11">
        <v>880.5</v>
      </c>
      <c r="F340" s="43"/>
      <c r="S340" s="2">
        <f t="shared" si="15"/>
        <v>52.24</v>
      </c>
      <c r="T340" s="21">
        <f t="shared" si="16"/>
        <v>5.6505532697404132E-2</v>
      </c>
    </row>
    <row r="341" spans="2:20">
      <c r="B341" s="10">
        <v>39916</v>
      </c>
      <c r="C341" s="6">
        <v>1.373</v>
      </c>
      <c r="D341" s="6">
        <v>50.22</v>
      </c>
      <c r="E341" s="11">
        <v>880.5</v>
      </c>
      <c r="F341" s="43"/>
      <c r="S341" s="2">
        <f t="shared" si="15"/>
        <v>50.22</v>
      </c>
      <c r="T341" s="21">
        <f t="shared" si="16"/>
        <v>-3.9435131238736723E-2</v>
      </c>
    </row>
    <row r="342" spans="2:20">
      <c r="B342" s="10">
        <v>39917</v>
      </c>
      <c r="C342" s="6">
        <v>1.3813</v>
      </c>
      <c r="D342" s="6">
        <v>49.51</v>
      </c>
      <c r="E342" s="11">
        <v>887.5</v>
      </c>
      <c r="F342" s="43"/>
      <c r="S342" s="2">
        <f t="shared" si="15"/>
        <v>49.51</v>
      </c>
      <c r="T342" s="21">
        <f t="shared" si="16"/>
        <v>-1.4238684356107284E-2</v>
      </c>
    </row>
    <row r="343" spans="2:20">
      <c r="B343" s="10">
        <v>39918</v>
      </c>
      <c r="C343" s="6">
        <v>1.3772</v>
      </c>
      <c r="D343" s="6">
        <v>49.26</v>
      </c>
      <c r="E343" s="11">
        <v>891</v>
      </c>
      <c r="F343" s="43"/>
      <c r="S343" s="2">
        <f t="shared" si="15"/>
        <v>49.26</v>
      </c>
      <c r="T343" s="21">
        <f t="shared" si="16"/>
        <v>-5.0622766809398662E-3</v>
      </c>
    </row>
    <row r="344" spans="2:20">
      <c r="B344" s="10">
        <v>39919</v>
      </c>
      <c r="C344" s="6">
        <v>1.3979999999999999</v>
      </c>
      <c r="D344" s="6">
        <v>49.97</v>
      </c>
      <c r="E344" s="11">
        <v>880.5</v>
      </c>
      <c r="F344" s="43"/>
      <c r="S344" s="2">
        <f t="shared" si="15"/>
        <v>49.97</v>
      </c>
      <c r="T344" s="21">
        <f t="shared" si="16"/>
        <v>1.431043266372185E-2</v>
      </c>
    </row>
    <row r="345" spans="2:20">
      <c r="B345" s="10">
        <v>39920</v>
      </c>
      <c r="C345" s="6">
        <v>1.4061999999999999</v>
      </c>
      <c r="D345" s="6">
        <v>50.36</v>
      </c>
      <c r="E345" s="11">
        <v>870.5</v>
      </c>
      <c r="F345" s="43"/>
      <c r="S345" s="2">
        <f t="shared" si="15"/>
        <v>50.36</v>
      </c>
      <c r="T345" s="21">
        <f t="shared" si="16"/>
        <v>7.7743838200327884E-3</v>
      </c>
    </row>
    <row r="346" spans="2:20">
      <c r="B346" s="10">
        <v>39923</v>
      </c>
      <c r="C346" s="6">
        <v>1.3152999999999999</v>
      </c>
      <c r="D346" s="6">
        <v>45.82</v>
      </c>
      <c r="E346" s="11">
        <v>877</v>
      </c>
      <c r="F346" s="43"/>
      <c r="S346" s="2">
        <f t="shared" si="15"/>
        <v>45.82</v>
      </c>
      <c r="T346" s="21">
        <f t="shared" si="16"/>
        <v>-9.4476532150796877E-2</v>
      </c>
    </row>
    <row r="347" spans="2:20">
      <c r="B347" s="10">
        <v>39924</v>
      </c>
      <c r="C347" s="6">
        <v>1.3378000000000001</v>
      </c>
      <c r="D347" s="6">
        <v>46.65</v>
      </c>
      <c r="E347" s="11">
        <v>888.75</v>
      </c>
      <c r="F347" s="43"/>
      <c r="S347" s="2">
        <f t="shared" si="15"/>
        <v>46.65</v>
      </c>
      <c r="T347" s="21">
        <f t="shared" si="16"/>
        <v>1.7952250268003383E-2</v>
      </c>
    </row>
    <row r="348" spans="2:20">
      <c r="B348" s="10">
        <v>39925</v>
      </c>
      <c r="C348" s="6">
        <v>1.3210999999999999</v>
      </c>
      <c r="D348" s="6">
        <v>47.41</v>
      </c>
      <c r="E348" s="11">
        <v>886</v>
      </c>
      <c r="F348" s="43"/>
      <c r="S348" s="2">
        <f t="shared" si="15"/>
        <v>47.41</v>
      </c>
      <c r="T348" s="21">
        <f t="shared" si="16"/>
        <v>1.6160249620674031E-2</v>
      </c>
    </row>
    <row r="349" spans="2:20">
      <c r="B349" s="10">
        <v>39926</v>
      </c>
      <c r="C349" s="6">
        <v>1.3066</v>
      </c>
      <c r="D349" s="6">
        <v>48.46</v>
      </c>
      <c r="E349" s="11">
        <v>897.5</v>
      </c>
      <c r="F349" s="43"/>
      <c r="S349" s="2">
        <f t="shared" si="15"/>
        <v>48.46</v>
      </c>
      <c r="T349" s="21">
        <f t="shared" si="16"/>
        <v>2.1905538474352754E-2</v>
      </c>
    </row>
    <row r="350" spans="2:20">
      <c r="B350" s="10">
        <v>39927</v>
      </c>
      <c r="C350" s="6">
        <v>1.3583000000000001</v>
      </c>
      <c r="D350" s="6">
        <v>50.65</v>
      </c>
      <c r="E350" s="11">
        <v>907.5</v>
      </c>
      <c r="F350" s="43"/>
      <c r="S350" s="2">
        <f t="shared" si="15"/>
        <v>50.65</v>
      </c>
      <c r="T350" s="21">
        <f t="shared" si="16"/>
        <v>4.4200515306312721E-2</v>
      </c>
    </row>
    <row r="351" spans="2:20">
      <c r="B351" s="10">
        <v>39930</v>
      </c>
      <c r="C351" s="6">
        <v>1.3104</v>
      </c>
      <c r="D351" s="6">
        <v>49.29</v>
      </c>
      <c r="E351" s="11">
        <v>907.5</v>
      </c>
      <c r="F351" s="43"/>
      <c r="S351" s="2">
        <f t="shared" si="15"/>
        <v>49.29</v>
      </c>
      <c r="T351" s="21">
        <f t="shared" si="16"/>
        <v>-2.7218009977405918E-2</v>
      </c>
    </row>
    <row r="352" spans="2:20">
      <c r="B352" s="10">
        <v>39931</v>
      </c>
      <c r="C352" s="6">
        <v>1.3053999999999999</v>
      </c>
      <c r="D352" s="6">
        <v>49.01</v>
      </c>
      <c r="E352" s="11">
        <v>891</v>
      </c>
      <c r="F352" s="43"/>
      <c r="S352" s="2">
        <f t="shared" si="15"/>
        <v>49.01</v>
      </c>
      <c r="T352" s="21">
        <f t="shared" si="16"/>
        <v>-5.6968617958303427E-3</v>
      </c>
    </row>
    <row r="353" spans="2:20">
      <c r="B353" s="10">
        <v>39932</v>
      </c>
      <c r="C353" s="6">
        <v>1.3178000000000001</v>
      </c>
      <c r="D353" s="6">
        <v>50.19</v>
      </c>
      <c r="E353" s="11">
        <v>898.25</v>
      </c>
      <c r="F353" s="43"/>
      <c r="S353" s="2">
        <f t="shared" si="15"/>
        <v>50.19</v>
      </c>
      <c r="T353" s="21">
        <f t="shared" si="16"/>
        <v>2.3791444745386241E-2</v>
      </c>
    </row>
    <row r="354" spans="2:20">
      <c r="B354" s="10">
        <v>39933</v>
      </c>
      <c r="C354" s="6">
        <v>1.3047</v>
      </c>
      <c r="D354" s="6">
        <v>50.35</v>
      </c>
      <c r="E354" s="11">
        <v>883.25</v>
      </c>
      <c r="F354" s="43"/>
      <c r="S354" s="2">
        <f t="shared" si="15"/>
        <v>50.35</v>
      </c>
      <c r="T354" s="21">
        <f t="shared" si="16"/>
        <v>3.182815497728982E-3</v>
      </c>
    </row>
    <row r="355" spans="2:20">
      <c r="B355" s="10">
        <v>39934</v>
      </c>
      <c r="C355" s="6">
        <v>1.3609</v>
      </c>
      <c r="D355" s="6">
        <v>52.18</v>
      </c>
      <c r="E355" s="11">
        <v>884.5</v>
      </c>
      <c r="F355" s="43"/>
      <c r="S355" s="2">
        <f t="shared" si="15"/>
        <v>52.18</v>
      </c>
      <c r="T355" s="21">
        <f t="shared" si="16"/>
        <v>3.5700660544010963E-2</v>
      </c>
    </row>
    <row r="356" spans="2:20">
      <c r="B356" s="10">
        <v>39937</v>
      </c>
      <c r="C356" s="6">
        <v>1.3956999999999999</v>
      </c>
      <c r="D356" s="6">
        <v>54.45</v>
      </c>
      <c r="E356" s="11">
        <v>884.5</v>
      </c>
      <c r="F356" s="43"/>
      <c r="S356" s="2">
        <f t="shared" si="15"/>
        <v>54.45</v>
      </c>
      <c r="T356" s="21">
        <f t="shared" si="16"/>
        <v>4.258356967038715E-2</v>
      </c>
    </row>
    <row r="357" spans="2:20">
      <c r="B357" s="10">
        <v>39938</v>
      </c>
      <c r="C357" s="6">
        <v>1.3887</v>
      </c>
      <c r="D357" s="6">
        <v>53.81</v>
      </c>
      <c r="E357" s="11">
        <v>910</v>
      </c>
      <c r="F357" s="43"/>
      <c r="S357" s="2">
        <f t="shared" si="15"/>
        <v>53.81</v>
      </c>
      <c r="T357" s="21">
        <f t="shared" si="16"/>
        <v>-1.1823525877641216E-2</v>
      </c>
    </row>
    <row r="358" spans="2:20">
      <c r="B358" s="10">
        <v>39939</v>
      </c>
      <c r="C358" s="6">
        <v>1.4362999999999999</v>
      </c>
      <c r="D358" s="6">
        <v>56.29</v>
      </c>
      <c r="E358" s="11">
        <v>910</v>
      </c>
      <c r="F358" s="43"/>
      <c r="S358" s="2">
        <f t="shared" si="15"/>
        <v>56.29</v>
      </c>
      <c r="T358" s="21">
        <f t="shared" si="16"/>
        <v>4.5057575974606925E-2</v>
      </c>
    </row>
    <row r="359" spans="2:20">
      <c r="B359" s="10">
        <v>39940</v>
      </c>
      <c r="C359" s="6">
        <v>1.4452</v>
      </c>
      <c r="D359" s="6">
        <v>56.67</v>
      </c>
      <c r="E359" s="11">
        <v>912.25</v>
      </c>
      <c r="F359" s="43"/>
      <c r="S359" s="2">
        <f t="shared" si="15"/>
        <v>56.67</v>
      </c>
      <c r="T359" s="21">
        <f t="shared" si="16"/>
        <v>6.7280707055926677E-3</v>
      </c>
    </row>
    <row r="360" spans="2:20">
      <c r="B360" s="10">
        <v>39941</v>
      </c>
      <c r="C360" s="6">
        <v>1.4834000000000001</v>
      </c>
      <c r="D360" s="6">
        <v>58.58</v>
      </c>
      <c r="E360" s="11">
        <v>907</v>
      </c>
      <c r="F360" s="43"/>
      <c r="S360" s="2">
        <f t="shared" si="15"/>
        <v>58.58</v>
      </c>
      <c r="T360" s="21">
        <f t="shared" si="16"/>
        <v>3.3148371218059434E-2</v>
      </c>
    </row>
    <row r="361" spans="2:20">
      <c r="B361" s="10">
        <v>39944</v>
      </c>
      <c r="C361" s="6">
        <v>1.4683999999999999</v>
      </c>
      <c r="D361" s="6">
        <v>57.79</v>
      </c>
      <c r="E361" s="11">
        <v>913</v>
      </c>
      <c r="F361" s="43"/>
      <c r="S361" s="2">
        <f t="shared" si="15"/>
        <v>57.79</v>
      </c>
      <c r="T361" s="21">
        <f t="shared" si="16"/>
        <v>-1.3577591069900799E-2</v>
      </c>
    </row>
    <row r="362" spans="2:20">
      <c r="B362" s="10">
        <v>39945</v>
      </c>
      <c r="C362" s="6">
        <v>1.4770000000000001</v>
      </c>
      <c r="D362" s="6">
        <v>58.81</v>
      </c>
      <c r="E362" s="11">
        <v>917</v>
      </c>
      <c r="F362" s="43"/>
      <c r="S362" s="2">
        <f t="shared" si="15"/>
        <v>58.81</v>
      </c>
      <c r="T362" s="21">
        <f t="shared" si="16"/>
        <v>1.7496158142178E-2</v>
      </c>
    </row>
    <row r="363" spans="2:20">
      <c r="B363" s="10">
        <v>39946</v>
      </c>
      <c r="C363" s="6">
        <v>1.4770000000000001</v>
      </c>
      <c r="D363" s="6">
        <v>58</v>
      </c>
      <c r="E363" s="11">
        <v>924</v>
      </c>
      <c r="F363" s="43"/>
      <c r="S363" s="2">
        <f t="shared" si="15"/>
        <v>58</v>
      </c>
      <c r="T363" s="21">
        <f t="shared" si="16"/>
        <v>-1.3868897925445298E-2</v>
      </c>
    </row>
    <row r="364" spans="2:20">
      <c r="B364" s="10">
        <v>39947</v>
      </c>
      <c r="C364" s="6">
        <v>1.4657</v>
      </c>
      <c r="D364" s="6">
        <v>58.58</v>
      </c>
      <c r="E364" s="11">
        <v>925.25</v>
      </c>
      <c r="F364" s="43"/>
      <c r="S364" s="2">
        <f t="shared" si="15"/>
        <v>58.58</v>
      </c>
      <c r="T364" s="21">
        <f t="shared" si="16"/>
        <v>9.950330853168092E-3</v>
      </c>
    </row>
    <row r="365" spans="2:20">
      <c r="B365" s="10">
        <v>39948</v>
      </c>
      <c r="C365" s="6">
        <v>1.3887</v>
      </c>
      <c r="D365" s="6">
        <v>56.52</v>
      </c>
      <c r="E365" s="11">
        <v>929.5</v>
      </c>
      <c r="F365" s="43"/>
      <c r="S365" s="2">
        <f t="shared" si="15"/>
        <v>56.52</v>
      </c>
      <c r="T365" s="21">
        <f t="shared" si="16"/>
        <v>-3.5798783583260642E-2</v>
      </c>
    </row>
    <row r="366" spans="2:20">
      <c r="B366" s="10">
        <v>39951</v>
      </c>
      <c r="C366" s="6">
        <v>1.4550000000000001</v>
      </c>
      <c r="D366" s="6">
        <v>58.99</v>
      </c>
      <c r="E366" s="11">
        <v>921</v>
      </c>
      <c r="F366" s="43"/>
      <c r="S366" s="2">
        <f t="shared" si="15"/>
        <v>58.99</v>
      </c>
      <c r="T366" s="21">
        <f t="shared" si="16"/>
        <v>4.2773380198657222E-2</v>
      </c>
    </row>
    <row r="367" spans="2:20">
      <c r="B367" s="10">
        <v>39952</v>
      </c>
      <c r="C367" s="6">
        <v>1.4724999999999999</v>
      </c>
      <c r="D367" s="6">
        <v>59.52</v>
      </c>
      <c r="E367" s="11">
        <v>924.75</v>
      </c>
      <c r="F367" s="43"/>
      <c r="S367" s="2">
        <f t="shared" si="15"/>
        <v>59.52</v>
      </c>
      <c r="T367" s="21">
        <f t="shared" si="16"/>
        <v>8.9444525098524835E-3</v>
      </c>
    </row>
    <row r="368" spans="2:20">
      <c r="B368" s="10">
        <v>39953</v>
      </c>
      <c r="C368" s="6">
        <v>1.5275000000000001</v>
      </c>
      <c r="D368" s="6">
        <v>61.45</v>
      </c>
      <c r="E368" s="11">
        <v>939.5</v>
      </c>
      <c r="F368" s="43"/>
      <c r="S368" s="2">
        <f t="shared" si="15"/>
        <v>61.45</v>
      </c>
      <c r="T368" s="21">
        <f t="shared" si="16"/>
        <v>3.1911445487207445E-2</v>
      </c>
    </row>
    <row r="369" spans="2:20">
      <c r="B369" s="10">
        <v>39954</v>
      </c>
      <c r="C369" s="6">
        <v>1.5181</v>
      </c>
      <c r="D369" s="6">
        <v>60.49</v>
      </c>
      <c r="E369" s="11">
        <v>937.5</v>
      </c>
      <c r="F369" s="43"/>
      <c r="S369" s="2">
        <f t="shared" si="15"/>
        <v>60.49</v>
      </c>
      <c r="T369" s="21">
        <f t="shared" si="16"/>
        <v>-1.5745773893220936E-2</v>
      </c>
    </row>
    <row r="370" spans="2:20">
      <c r="B370" s="10">
        <v>39955</v>
      </c>
      <c r="C370" s="6">
        <v>1.5117</v>
      </c>
      <c r="D370" s="6">
        <v>61.15</v>
      </c>
      <c r="E370" s="11">
        <v>959.75</v>
      </c>
      <c r="F370" s="43"/>
      <c r="S370" s="2">
        <f t="shared" si="15"/>
        <v>61.15</v>
      </c>
      <c r="T370" s="21">
        <f t="shared" si="16"/>
        <v>1.0851800014358447E-2</v>
      </c>
    </row>
    <row r="371" spans="2:20">
      <c r="B371" s="10">
        <v>39959</v>
      </c>
      <c r="C371" s="6">
        <v>1.5327999999999999</v>
      </c>
      <c r="D371" s="6">
        <v>62.48</v>
      </c>
      <c r="E371" s="11">
        <v>945</v>
      </c>
      <c r="F371" s="43"/>
      <c r="S371" s="2">
        <f t="shared" si="15"/>
        <v>62.48</v>
      </c>
      <c r="T371" s="21">
        <f t="shared" si="16"/>
        <v>2.1516643398249172E-2</v>
      </c>
    </row>
    <row r="372" spans="2:20">
      <c r="B372" s="10">
        <v>39960</v>
      </c>
      <c r="C372" s="6">
        <v>1.5454000000000001</v>
      </c>
      <c r="D372" s="6">
        <v>63.41</v>
      </c>
      <c r="E372" s="11">
        <v>951</v>
      </c>
      <c r="F372" s="43"/>
      <c r="S372" s="2">
        <f t="shared" si="15"/>
        <v>63.41</v>
      </c>
      <c r="T372" s="21">
        <f t="shared" si="16"/>
        <v>1.4775072180509713E-2</v>
      </c>
    </row>
    <row r="373" spans="2:20">
      <c r="B373" s="10">
        <v>39961</v>
      </c>
      <c r="C373" s="6">
        <v>1.5913999999999999</v>
      </c>
      <c r="D373" s="6">
        <v>65.09</v>
      </c>
      <c r="E373" s="11">
        <v>957.75</v>
      </c>
      <c r="F373" s="43"/>
      <c r="S373" s="2">
        <f t="shared" si="15"/>
        <v>65.09</v>
      </c>
      <c r="T373" s="21">
        <f t="shared" si="16"/>
        <v>2.6149349872355877E-2</v>
      </c>
    </row>
    <row r="374" spans="2:20">
      <c r="B374" s="10">
        <v>39962</v>
      </c>
      <c r="C374" s="6">
        <v>1.6318999999999999</v>
      </c>
      <c r="D374" s="6">
        <v>66.31</v>
      </c>
      <c r="E374" s="11">
        <v>975.5</v>
      </c>
      <c r="F374" s="43"/>
      <c r="S374" s="2">
        <f t="shared" si="15"/>
        <v>66.31</v>
      </c>
      <c r="T374" s="21">
        <f t="shared" si="16"/>
        <v>1.8569787796480323E-2</v>
      </c>
    </row>
    <row r="375" spans="2:20">
      <c r="B375" s="10">
        <v>39965</v>
      </c>
      <c r="C375" s="6">
        <v>1.744</v>
      </c>
      <c r="D375" s="6">
        <v>68.59</v>
      </c>
      <c r="E375" s="11">
        <v>981.75</v>
      </c>
      <c r="F375" s="43"/>
      <c r="S375" s="2">
        <f t="shared" si="15"/>
        <v>68.59</v>
      </c>
      <c r="T375" s="21">
        <f t="shared" si="16"/>
        <v>3.3806036130453687E-2</v>
      </c>
    </row>
    <row r="376" spans="2:20">
      <c r="B376" s="10">
        <v>39966</v>
      </c>
      <c r="C376" s="6">
        <v>1.7579</v>
      </c>
      <c r="D376" s="6">
        <v>68.58</v>
      </c>
      <c r="E376" s="11">
        <v>980</v>
      </c>
      <c r="F376" s="43"/>
      <c r="S376" s="2">
        <f t="shared" si="15"/>
        <v>68.58</v>
      </c>
      <c r="T376" s="21">
        <f t="shared" si="16"/>
        <v>-1.4580447645577458E-4</v>
      </c>
    </row>
    <row r="377" spans="2:20">
      <c r="B377" s="10">
        <v>39967</v>
      </c>
      <c r="C377" s="6">
        <v>1.6920999999999999</v>
      </c>
      <c r="D377" s="6">
        <v>66.14</v>
      </c>
      <c r="E377" s="11">
        <v>976.75</v>
      </c>
      <c r="F377" s="43"/>
      <c r="S377" s="2">
        <f t="shared" si="15"/>
        <v>66.14</v>
      </c>
      <c r="T377" s="21">
        <f t="shared" si="16"/>
        <v>-3.6227239481127542E-2</v>
      </c>
    </row>
    <row r="378" spans="2:20">
      <c r="B378" s="10">
        <v>39968</v>
      </c>
      <c r="C378" s="6">
        <v>1.7426999999999999</v>
      </c>
      <c r="D378" s="6">
        <v>68.8</v>
      </c>
      <c r="E378" s="11">
        <v>970.75</v>
      </c>
      <c r="F378" s="43"/>
      <c r="S378" s="2">
        <f t="shared" si="15"/>
        <v>68.8</v>
      </c>
      <c r="T378" s="21">
        <f t="shared" si="16"/>
        <v>3.9430037385651165E-2</v>
      </c>
    </row>
    <row r="379" spans="2:20">
      <c r="B379" s="10">
        <v>39969</v>
      </c>
      <c r="C379" s="6">
        <v>1.7363</v>
      </c>
      <c r="D379" s="6">
        <v>68.430000000000007</v>
      </c>
      <c r="E379" s="11">
        <v>962</v>
      </c>
      <c r="F379" s="43"/>
      <c r="S379" s="2">
        <f t="shared" si="15"/>
        <v>68.430000000000007</v>
      </c>
      <c r="T379" s="21">
        <f t="shared" si="16"/>
        <v>-5.3924199748914426E-3</v>
      </c>
    </row>
    <row r="380" spans="2:20">
      <c r="B380" s="10">
        <v>39972</v>
      </c>
      <c r="C380" s="6">
        <v>1.7341</v>
      </c>
      <c r="D380" s="6">
        <v>68.05</v>
      </c>
      <c r="E380" s="11">
        <v>943.75</v>
      </c>
      <c r="F380" s="43"/>
      <c r="S380" s="2">
        <f t="shared" si="15"/>
        <v>68.05</v>
      </c>
      <c r="T380" s="21">
        <f t="shared" si="16"/>
        <v>-5.568595866931393E-3</v>
      </c>
    </row>
    <row r="381" spans="2:20">
      <c r="B381" s="10">
        <v>39973</v>
      </c>
      <c r="C381" s="6">
        <v>1.7726</v>
      </c>
      <c r="D381" s="6">
        <v>70.02</v>
      </c>
      <c r="E381" s="11">
        <v>956</v>
      </c>
      <c r="F381" s="43"/>
      <c r="S381" s="2">
        <f t="shared" si="15"/>
        <v>70.02</v>
      </c>
      <c r="T381" s="21">
        <f t="shared" si="16"/>
        <v>2.8538186429044508E-2</v>
      </c>
    </row>
    <row r="382" spans="2:20">
      <c r="B382" s="10">
        <v>39974</v>
      </c>
      <c r="C382" s="6">
        <v>1.7963</v>
      </c>
      <c r="D382" s="6">
        <v>71.38</v>
      </c>
      <c r="E382" s="11">
        <v>953.75</v>
      </c>
      <c r="F382" s="43"/>
      <c r="S382" s="2">
        <f t="shared" si="15"/>
        <v>71.38</v>
      </c>
      <c r="T382" s="21">
        <f t="shared" si="16"/>
        <v>1.923680253549474E-2</v>
      </c>
    </row>
    <row r="383" spans="2:20">
      <c r="B383" s="10">
        <v>39975</v>
      </c>
      <c r="C383" s="6">
        <v>1.7963</v>
      </c>
      <c r="D383" s="6">
        <v>72.69</v>
      </c>
      <c r="E383" s="11">
        <v>947.5</v>
      </c>
      <c r="F383" s="43"/>
      <c r="S383" s="2">
        <f t="shared" si="15"/>
        <v>72.69</v>
      </c>
      <c r="T383" s="21">
        <f t="shared" si="16"/>
        <v>1.8186105434529854E-2</v>
      </c>
    </row>
    <row r="384" spans="2:20">
      <c r="B384" s="10">
        <v>39976</v>
      </c>
      <c r="C384" s="6">
        <v>1.7937000000000001</v>
      </c>
      <c r="D384" s="6">
        <v>72.13</v>
      </c>
      <c r="E384" s="11">
        <v>937.25</v>
      </c>
      <c r="F384" s="43"/>
      <c r="S384" s="2">
        <f t="shared" si="15"/>
        <v>72.13</v>
      </c>
      <c r="T384" s="21">
        <f t="shared" si="16"/>
        <v>-7.7337769809628209E-3</v>
      </c>
    </row>
    <row r="385" spans="2:20">
      <c r="B385" s="10">
        <v>39979</v>
      </c>
      <c r="C385" s="6">
        <v>1.7743</v>
      </c>
      <c r="D385" s="6">
        <v>70.540000000000006</v>
      </c>
      <c r="E385" s="11">
        <v>932.25</v>
      </c>
      <c r="F385" s="43"/>
      <c r="S385" s="2">
        <f t="shared" si="15"/>
        <v>70.540000000000006</v>
      </c>
      <c r="T385" s="21">
        <f t="shared" si="16"/>
        <v>-2.2290121707675147E-2</v>
      </c>
    </row>
    <row r="386" spans="2:20">
      <c r="B386" s="10">
        <v>39980</v>
      </c>
      <c r="C386" s="6">
        <v>1.7862</v>
      </c>
      <c r="D386" s="6">
        <v>70.47</v>
      </c>
      <c r="E386" s="11">
        <v>934</v>
      </c>
      <c r="F386" s="43"/>
      <c r="S386" s="2">
        <f t="shared" si="15"/>
        <v>70.47</v>
      </c>
      <c r="T386" s="21">
        <f t="shared" si="16"/>
        <v>-9.9283746897489982E-4</v>
      </c>
    </row>
    <row r="387" spans="2:20">
      <c r="B387" s="10">
        <v>39981</v>
      </c>
      <c r="C387" s="6">
        <v>1.8180000000000001</v>
      </c>
      <c r="D387" s="6">
        <v>71.069999999999993</v>
      </c>
      <c r="E387" s="11">
        <v>930.5</v>
      </c>
      <c r="F387" s="43"/>
      <c r="S387" s="2">
        <f t="shared" si="15"/>
        <v>71.069999999999993</v>
      </c>
      <c r="T387" s="21">
        <f t="shared" si="16"/>
        <v>8.4782194998726905E-3</v>
      </c>
    </row>
    <row r="388" spans="2:20">
      <c r="B388" s="10">
        <v>39982</v>
      </c>
      <c r="C388" s="6">
        <v>1.7945</v>
      </c>
      <c r="D388" s="6">
        <v>71.42</v>
      </c>
      <c r="E388" s="11">
        <v>940.5</v>
      </c>
      <c r="F388" s="43"/>
      <c r="S388" s="2">
        <f t="shared" si="15"/>
        <v>71.42</v>
      </c>
      <c r="T388" s="21">
        <f t="shared" si="16"/>
        <v>4.9126353274987489E-3</v>
      </c>
    </row>
    <row r="389" spans="2:20">
      <c r="B389" s="10">
        <v>39983</v>
      </c>
      <c r="C389" s="6">
        <v>1.7403999999999999</v>
      </c>
      <c r="D389" s="6">
        <v>69.599999999999994</v>
      </c>
      <c r="E389" s="11">
        <v>935.25</v>
      </c>
      <c r="F389" s="43"/>
      <c r="S389" s="2">
        <f t="shared" si="15"/>
        <v>69.599999999999994</v>
      </c>
      <c r="T389" s="21">
        <f t="shared" si="16"/>
        <v>-2.5813374825928548E-2</v>
      </c>
    </row>
    <row r="390" spans="2:20">
      <c r="B390" s="10">
        <v>39986</v>
      </c>
      <c r="C390" s="6">
        <v>1.6812</v>
      </c>
      <c r="D390" s="6">
        <v>67.09</v>
      </c>
      <c r="E390" s="11">
        <v>919.25</v>
      </c>
      <c r="F390" s="43"/>
      <c r="S390" s="2">
        <f t="shared" si="15"/>
        <v>67.09</v>
      </c>
      <c r="T390" s="21">
        <f t="shared" si="16"/>
        <v>-3.6729565765577191E-2</v>
      </c>
    </row>
    <row r="391" spans="2:20">
      <c r="B391" s="10">
        <v>39987</v>
      </c>
      <c r="C391" s="6">
        <v>1.7202</v>
      </c>
      <c r="D391" s="6">
        <v>68.81</v>
      </c>
      <c r="E391" s="11">
        <v>920.75</v>
      </c>
      <c r="F391" s="43"/>
      <c r="S391" s="2">
        <f t="shared" si="15"/>
        <v>68.81</v>
      </c>
      <c r="T391" s="21">
        <f t="shared" si="16"/>
        <v>2.5314081639591878E-2</v>
      </c>
    </row>
    <row r="392" spans="2:20">
      <c r="B392" s="10">
        <v>39988</v>
      </c>
      <c r="C392" s="6">
        <v>1.6931</v>
      </c>
      <c r="D392" s="6">
        <v>68.14</v>
      </c>
      <c r="E392" s="11">
        <v>933.5</v>
      </c>
      <c r="F392" s="43"/>
      <c r="S392" s="2">
        <f t="shared" si="15"/>
        <v>68.14</v>
      </c>
      <c r="T392" s="21">
        <f t="shared" si="16"/>
        <v>-9.7846709815679923E-3</v>
      </c>
    </row>
    <row r="393" spans="2:20">
      <c r="B393" s="10">
        <v>39989</v>
      </c>
      <c r="C393" s="6">
        <v>1.7275</v>
      </c>
      <c r="D393" s="6">
        <v>69.7</v>
      </c>
      <c r="E393" s="11">
        <v>937.25</v>
      </c>
      <c r="F393" s="43"/>
      <c r="S393" s="2">
        <f t="shared" si="15"/>
        <v>69.7</v>
      </c>
      <c r="T393" s="21">
        <f t="shared" si="16"/>
        <v>2.2635905533657828E-2</v>
      </c>
    </row>
    <row r="394" spans="2:20">
      <c r="B394" s="10">
        <v>39990</v>
      </c>
      <c r="C394" s="6">
        <v>1.6878</v>
      </c>
      <c r="D394" s="6">
        <v>69.16</v>
      </c>
      <c r="E394" s="11">
        <v>942</v>
      </c>
      <c r="F394" s="43"/>
      <c r="S394" s="2">
        <f t="shared" si="15"/>
        <v>69.16</v>
      </c>
      <c r="T394" s="21">
        <f t="shared" si="16"/>
        <v>-7.7776569513885079E-3</v>
      </c>
    </row>
    <row r="395" spans="2:20">
      <c r="B395" s="10">
        <v>39993</v>
      </c>
      <c r="C395" s="6">
        <v>1.7446999999999999</v>
      </c>
      <c r="D395" s="6">
        <v>71.47</v>
      </c>
      <c r="E395" s="11">
        <v>935.5</v>
      </c>
      <c r="F395" s="43"/>
      <c r="S395" s="2">
        <f t="shared" si="15"/>
        <v>71.47</v>
      </c>
      <c r="T395" s="21">
        <f t="shared" si="16"/>
        <v>3.2855120416797751E-2</v>
      </c>
    </row>
    <row r="396" spans="2:20">
      <c r="B396" s="10">
        <v>39994</v>
      </c>
      <c r="C396" s="6">
        <v>1.7055</v>
      </c>
      <c r="D396" s="6">
        <v>69.819999999999993</v>
      </c>
      <c r="E396" s="11">
        <v>934.5</v>
      </c>
      <c r="F396" s="43"/>
      <c r="S396" s="2">
        <f t="shared" si="15"/>
        <v>69.819999999999993</v>
      </c>
      <c r="T396" s="21">
        <f t="shared" si="16"/>
        <v>-2.3357279554997581E-2</v>
      </c>
    </row>
    <row r="397" spans="2:20">
      <c r="B397" s="10">
        <v>39995</v>
      </c>
      <c r="C397" s="6">
        <v>1.7007000000000001</v>
      </c>
      <c r="D397" s="6">
        <v>69.319999999999993</v>
      </c>
      <c r="E397" s="11">
        <v>938.25</v>
      </c>
      <c r="F397" s="43"/>
      <c r="S397" s="2">
        <f t="shared" si="15"/>
        <v>69.319999999999993</v>
      </c>
      <c r="T397" s="21">
        <f t="shared" si="16"/>
        <v>-7.1870368294846172E-3</v>
      </c>
    </row>
    <row r="398" spans="2:20">
      <c r="B398" s="10">
        <v>39996</v>
      </c>
      <c r="C398" s="6">
        <v>1.6303000000000001</v>
      </c>
      <c r="D398" s="6">
        <v>66.680000000000007</v>
      </c>
      <c r="E398" s="11">
        <v>929.5</v>
      </c>
      <c r="F398" s="43"/>
      <c r="S398" s="2">
        <f t="shared" si="15"/>
        <v>66.680000000000007</v>
      </c>
      <c r="T398" s="21">
        <f t="shared" si="16"/>
        <v>-3.8828406964811921E-2</v>
      </c>
    </row>
    <row r="399" spans="2:20">
      <c r="B399" s="10">
        <v>39997</v>
      </c>
      <c r="C399" s="6">
        <v>1.6303000000000001</v>
      </c>
      <c r="D399" s="6">
        <v>66.680000000000007</v>
      </c>
      <c r="E399" s="11">
        <v>932.5</v>
      </c>
      <c r="F399" s="43"/>
      <c r="S399" s="2">
        <f t="shared" si="15"/>
        <v>66.680000000000007</v>
      </c>
      <c r="T399" s="21">
        <f t="shared" si="16"/>
        <v>0</v>
      </c>
    </row>
    <row r="400" spans="2:20">
      <c r="B400" s="10">
        <v>40000</v>
      </c>
      <c r="C400" s="6">
        <v>1.575</v>
      </c>
      <c r="D400" s="6">
        <v>64.06</v>
      </c>
      <c r="E400" s="11">
        <v>924.5</v>
      </c>
      <c r="F400" s="43"/>
      <c r="S400" s="2">
        <f t="shared" ref="S400:S463" si="17">D400</f>
        <v>64.06</v>
      </c>
      <c r="T400" s="21">
        <f t="shared" si="16"/>
        <v>-4.008491370158121E-2</v>
      </c>
    </row>
    <row r="401" spans="2:20">
      <c r="B401" s="10">
        <v>40001</v>
      </c>
      <c r="C401" s="6">
        <v>1.56</v>
      </c>
      <c r="D401" s="6">
        <v>62.88</v>
      </c>
      <c r="E401" s="11">
        <v>924</v>
      </c>
      <c r="F401" s="43"/>
      <c r="S401" s="2">
        <f t="shared" si="17"/>
        <v>62.88</v>
      </c>
      <c r="T401" s="21">
        <f t="shared" ref="T401:T464" si="18">LN(S401/S400)</f>
        <v>-1.8591996060060973E-2</v>
      </c>
    </row>
    <row r="402" spans="2:20">
      <c r="B402" s="10">
        <v>40002</v>
      </c>
      <c r="C402" s="6">
        <v>1.4762</v>
      </c>
      <c r="D402" s="6">
        <v>60.15</v>
      </c>
      <c r="E402" s="11">
        <v>918</v>
      </c>
      <c r="F402" s="43"/>
      <c r="S402" s="2">
        <f t="shared" si="17"/>
        <v>60.15</v>
      </c>
      <c r="T402" s="21">
        <f t="shared" si="18"/>
        <v>-4.4386705700263249E-2</v>
      </c>
    </row>
    <row r="403" spans="2:20">
      <c r="B403" s="10">
        <v>40003</v>
      </c>
      <c r="C403" s="6">
        <v>1.47</v>
      </c>
      <c r="D403" s="6">
        <v>60.36</v>
      </c>
      <c r="E403" s="11">
        <v>911.75</v>
      </c>
      <c r="F403" s="43"/>
      <c r="S403" s="2">
        <f t="shared" si="17"/>
        <v>60.36</v>
      </c>
      <c r="T403" s="21">
        <f t="shared" si="18"/>
        <v>3.4851914789603357E-3</v>
      </c>
    </row>
    <row r="404" spans="2:20">
      <c r="B404" s="10">
        <v>40004</v>
      </c>
      <c r="C404" s="6">
        <v>1.4750000000000001</v>
      </c>
      <c r="D404" s="6">
        <v>59.93</v>
      </c>
      <c r="E404" s="11">
        <v>913</v>
      </c>
      <c r="F404" s="43"/>
      <c r="S404" s="2">
        <f t="shared" si="17"/>
        <v>59.93</v>
      </c>
      <c r="T404" s="21">
        <f t="shared" si="18"/>
        <v>-7.149419429554214E-3</v>
      </c>
    </row>
    <row r="405" spans="2:20">
      <c r="B405" s="10">
        <v>40007</v>
      </c>
      <c r="C405" s="6">
        <v>1.4775</v>
      </c>
      <c r="D405" s="6">
        <v>59.69</v>
      </c>
      <c r="E405" s="11">
        <v>908.5</v>
      </c>
      <c r="F405" s="43"/>
      <c r="S405" s="2">
        <f t="shared" si="17"/>
        <v>59.69</v>
      </c>
      <c r="T405" s="21">
        <f t="shared" si="18"/>
        <v>-4.0127122895354771E-3</v>
      </c>
    </row>
    <row r="406" spans="2:20">
      <c r="B406" s="10">
        <v>40008</v>
      </c>
      <c r="C406" s="6">
        <v>1.4836</v>
      </c>
      <c r="D406" s="6">
        <v>59.62</v>
      </c>
      <c r="E406" s="11">
        <v>924.75</v>
      </c>
      <c r="F406" s="43"/>
      <c r="S406" s="2">
        <f t="shared" si="17"/>
        <v>59.62</v>
      </c>
      <c r="T406" s="21">
        <f t="shared" si="18"/>
        <v>-1.1734139306331256E-3</v>
      </c>
    </row>
    <row r="407" spans="2:20">
      <c r="B407" s="10">
        <v>40009</v>
      </c>
      <c r="C407" s="6">
        <v>1.5532999999999999</v>
      </c>
      <c r="D407" s="6">
        <v>61.49</v>
      </c>
      <c r="E407" s="11">
        <v>938</v>
      </c>
      <c r="F407" s="43"/>
      <c r="S407" s="2">
        <f t="shared" si="17"/>
        <v>61.49</v>
      </c>
      <c r="T407" s="21">
        <f t="shared" si="18"/>
        <v>3.0883471715453078E-2</v>
      </c>
    </row>
    <row r="408" spans="2:20">
      <c r="B408" s="10">
        <v>40010</v>
      </c>
      <c r="C408" s="6">
        <v>1.5730999999999999</v>
      </c>
      <c r="D408" s="6">
        <v>62.07</v>
      </c>
      <c r="E408" s="11">
        <v>935</v>
      </c>
      <c r="F408" s="43"/>
      <c r="S408" s="2">
        <f t="shared" si="17"/>
        <v>62.07</v>
      </c>
      <c r="T408" s="21">
        <f t="shared" si="18"/>
        <v>9.3882204601830402E-3</v>
      </c>
    </row>
    <row r="409" spans="2:20">
      <c r="B409" s="10">
        <v>40011</v>
      </c>
      <c r="C409" s="6">
        <v>1.6185</v>
      </c>
      <c r="D409" s="6">
        <v>63.56</v>
      </c>
      <c r="E409" s="11">
        <v>937.5</v>
      </c>
      <c r="F409" s="43"/>
      <c r="S409" s="2">
        <f t="shared" si="17"/>
        <v>63.56</v>
      </c>
      <c r="T409" s="21">
        <f t="shared" si="18"/>
        <v>2.3721561242953819E-2</v>
      </c>
    </row>
    <row r="410" spans="2:20">
      <c r="B410" s="10">
        <v>40014</v>
      </c>
      <c r="C410" s="6">
        <v>1.6669</v>
      </c>
      <c r="D410" s="6">
        <v>63.93</v>
      </c>
      <c r="E410" s="11">
        <v>952.75</v>
      </c>
      <c r="F410" s="43"/>
      <c r="S410" s="2">
        <f t="shared" si="17"/>
        <v>63.93</v>
      </c>
      <c r="T410" s="21">
        <f t="shared" si="18"/>
        <v>5.804393110120174E-3</v>
      </c>
    </row>
    <row r="411" spans="2:20">
      <c r="B411" s="10">
        <v>40015</v>
      </c>
      <c r="C411" s="6">
        <v>1.6809000000000001</v>
      </c>
      <c r="D411" s="6">
        <v>64.81</v>
      </c>
      <c r="E411" s="11">
        <v>947.75</v>
      </c>
      <c r="F411" s="43"/>
      <c r="S411" s="2">
        <f t="shared" si="17"/>
        <v>64.81</v>
      </c>
      <c r="T411" s="21">
        <f t="shared" si="18"/>
        <v>1.3671177660989266E-2</v>
      </c>
    </row>
    <row r="412" spans="2:20">
      <c r="B412" s="10">
        <v>40016</v>
      </c>
      <c r="C412" s="6">
        <v>1.6974</v>
      </c>
      <c r="D412" s="6">
        <v>64.58</v>
      </c>
      <c r="E412" s="11">
        <v>948.25</v>
      </c>
      <c r="F412" s="43"/>
      <c r="S412" s="2">
        <f t="shared" si="17"/>
        <v>64.58</v>
      </c>
      <c r="T412" s="21">
        <f t="shared" si="18"/>
        <v>-3.555147109495531E-3</v>
      </c>
    </row>
    <row r="413" spans="2:20">
      <c r="B413" s="10">
        <v>40017</v>
      </c>
      <c r="C413" s="6">
        <v>1.7481</v>
      </c>
      <c r="D413" s="6">
        <v>66.099999999999994</v>
      </c>
      <c r="E413" s="11">
        <v>950</v>
      </c>
      <c r="F413" s="43"/>
      <c r="S413" s="2">
        <f t="shared" si="17"/>
        <v>66.099999999999994</v>
      </c>
      <c r="T413" s="21">
        <f t="shared" si="18"/>
        <v>2.3263981527511395E-2</v>
      </c>
    </row>
    <row r="414" spans="2:20">
      <c r="B414" s="10">
        <v>40018</v>
      </c>
      <c r="C414" s="6">
        <v>1.7687999999999999</v>
      </c>
      <c r="D414" s="6">
        <v>66.959999999999994</v>
      </c>
      <c r="E414" s="11">
        <v>951.5</v>
      </c>
      <c r="F414" s="43"/>
      <c r="S414" s="2">
        <f t="shared" si="17"/>
        <v>66.959999999999994</v>
      </c>
      <c r="T414" s="21">
        <f t="shared" si="18"/>
        <v>1.2926679323579184E-2</v>
      </c>
    </row>
    <row r="415" spans="2:20">
      <c r="B415" s="10">
        <v>40021</v>
      </c>
      <c r="C415" s="6">
        <v>1.7841</v>
      </c>
      <c r="D415" s="6">
        <v>68.34</v>
      </c>
      <c r="E415" s="11">
        <v>955</v>
      </c>
      <c r="F415" s="43"/>
      <c r="S415" s="2">
        <f t="shared" si="17"/>
        <v>68.34</v>
      </c>
      <c r="T415" s="21">
        <f t="shared" si="18"/>
        <v>2.0399820505925946E-2</v>
      </c>
    </row>
    <row r="416" spans="2:20">
      <c r="B416" s="10">
        <v>40022</v>
      </c>
      <c r="C416" s="6">
        <v>1.7522</v>
      </c>
      <c r="D416" s="6">
        <v>67.239999999999995</v>
      </c>
      <c r="E416" s="11">
        <v>944.25</v>
      </c>
      <c r="F416" s="43"/>
      <c r="S416" s="2">
        <f t="shared" si="17"/>
        <v>67.239999999999995</v>
      </c>
      <c r="T416" s="21">
        <f t="shared" si="18"/>
        <v>-1.6226938146730985E-2</v>
      </c>
    </row>
    <row r="417" spans="2:20">
      <c r="B417" s="10">
        <v>40023</v>
      </c>
      <c r="C417" s="6">
        <v>1.7522</v>
      </c>
      <c r="D417" s="6">
        <v>63.42</v>
      </c>
      <c r="E417" s="11">
        <v>931</v>
      </c>
      <c r="F417" s="43"/>
      <c r="S417" s="2">
        <f t="shared" si="17"/>
        <v>63.42</v>
      </c>
      <c r="T417" s="21">
        <f t="shared" si="18"/>
        <v>-5.8489039430213496E-2</v>
      </c>
    </row>
    <row r="418" spans="2:20">
      <c r="B418" s="10">
        <v>40024</v>
      </c>
      <c r="C418" s="6">
        <v>1.7522</v>
      </c>
      <c r="D418" s="6">
        <v>66.900000000000006</v>
      </c>
      <c r="E418" s="11">
        <v>932.5</v>
      </c>
      <c r="F418" s="43"/>
      <c r="S418" s="2">
        <f t="shared" si="17"/>
        <v>66.900000000000006</v>
      </c>
      <c r="T418" s="21">
        <f t="shared" si="18"/>
        <v>5.3419698023981492E-2</v>
      </c>
    </row>
    <row r="419" spans="2:20">
      <c r="B419" s="10">
        <v>40025</v>
      </c>
      <c r="C419" s="6">
        <v>1.7522</v>
      </c>
      <c r="D419" s="6">
        <v>69.260000000000005</v>
      </c>
      <c r="E419" s="11">
        <v>939</v>
      </c>
      <c r="F419" s="43"/>
      <c r="S419" s="2">
        <f t="shared" si="17"/>
        <v>69.260000000000005</v>
      </c>
      <c r="T419" s="21">
        <f t="shared" si="18"/>
        <v>3.4668571840093032E-2</v>
      </c>
    </row>
    <row r="420" spans="2:20">
      <c r="B420" s="10">
        <v>40028</v>
      </c>
      <c r="C420" s="6">
        <v>1.8463000000000001</v>
      </c>
      <c r="D420" s="6">
        <v>71.59</v>
      </c>
      <c r="E420" s="11">
        <v>959.75</v>
      </c>
      <c r="F420" s="43"/>
      <c r="S420" s="2">
        <f t="shared" si="17"/>
        <v>71.59</v>
      </c>
      <c r="T420" s="21">
        <f t="shared" si="18"/>
        <v>3.308786043381777E-2</v>
      </c>
    </row>
    <row r="421" spans="2:20">
      <c r="B421" s="10">
        <v>40029</v>
      </c>
      <c r="C421" s="6">
        <v>1.8801000000000001</v>
      </c>
      <c r="D421" s="6">
        <v>71.400000000000006</v>
      </c>
      <c r="E421" s="11">
        <v>960.5</v>
      </c>
      <c r="F421" s="43"/>
      <c r="S421" s="2">
        <f t="shared" si="17"/>
        <v>71.400000000000006</v>
      </c>
      <c r="T421" s="21">
        <f t="shared" si="18"/>
        <v>-2.6575300625549651E-3</v>
      </c>
    </row>
    <row r="422" spans="2:20">
      <c r="B422" s="10">
        <v>40030</v>
      </c>
      <c r="C422" s="6">
        <v>1.9331</v>
      </c>
      <c r="D422" s="6">
        <v>71.97</v>
      </c>
      <c r="E422" s="11">
        <v>960.5</v>
      </c>
      <c r="F422" s="43"/>
      <c r="S422" s="2">
        <f t="shared" si="17"/>
        <v>71.97</v>
      </c>
      <c r="T422" s="21">
        <f t="shared" si="18"/>
        <v>7.951496174174167E-3</v>
      </c>
    </row>
    <row r="423" spans="2:20">
      <c r="B423" s="10">
        <v>40031</v>
      </c>
      <c r="C423" s="6">
        <v>1.9117</v>
      </c>
      <c r="D423" s="6">
        <v>71.959999999999994</v>
      </c>
      <c r="E423" s="11">
        <v>964</v>
      </c>
      <c r="F423" s="43"/>
      <c r="S423" s="2">
        <f t="shared" si="17"/>
        <v>71.959999999999994</v>
      </c>
      <c r="T423" s="21">
        <f t="shared" si="18"/>
        <v>-1.3895643738057688E-4</v>
      </c>
    </row>
    <row r="424" spans="2:20">
      <c r="B424" s="10">
        <v>40032</v>
      </c>
      <c r="C424" s="6">
        <v>1.8896999999999999</v>
      </c>
      <c r="D424" s="6">
        <v>70.97</v>
      </c>
      <c r="E424" s="11">
        <v>956</v>
      </c>
      <c r="F424" s="43"/>
      <c r="S424" s="2">
        <f t="shared" si="17"/>
        <v>70.97</v>
      </c>
      <c r="T424" s="21">
        <f t="shared" si="18"/>
        <v>-1.3853156545440757E-2</v>
      </c>
    </row>
    <row r="425" spans="2:20">
      <c r="B425" s="10">
        <v>40035</v>
      </c>
      <c r="C425" s="6">
        <v>1.9037999999999999</v>
      </c>
      <c r="D425" s="6">
        <v>70.59</v>
      </c>
      <c r="E425" s="11">
        <v>945</v>
      </c>
      <c r="F425" s="43"/>
      <c r="S425" s="2">
        <f t="shared" si="17"/>
        <v>70.59</v>
      </c>
      <c r="T425" s="21">
        <f t="shared" si="18"/>
        <v>-5.3687611295107169E-3</v>
      </c>
    </row>
    <row r="426" spans="2:20">
      <c r="B426" s="10">
        <v>40036</v>
      </c>
      <c r="C426" s="6">
        <v>1.8878999999999999</v>
      </c>
      <c r="D426" s="6">
        <v>69.459999999999994</v>
      </c>
      <c r="E426" s="11">
        <v>942.75</v>
      </c>
      <c r="F426" s="43"/>
      <c r="S426" s="2">
        <f t="shared" si="17"/>
        <v>69.459999999999994</v>
      </c>
      <c r="T426" s="21">
        <f t="shared" si="18"/>
        <v>-1.6137444091453037E-2</v>
      </c>
    </row>
    <row r="427" spans="2:20">
      <c r="B427" s="10">
        <v>40037</v>
      </c>
      <c r="C427" s="6">
        <v>1.8657999999999999</v>
      </c>
      <c r="D427" s="6">
        <v>70.08</v>
      </c>
      <c r="E427" s="11">
        <v>947.25</v>
      </c>
      <c r="F427" s="43"/>
      <c r="S427" s="2">
        <f t="shared" si="17"/>
        <v>70.08</v>
      </c>
      <c r="T427" s="21">
        <f t="shared" si="18"/>
        <v>8.8863993122081514E-3</v>
      </c>
    </row>
    <row r="428" spans="2:20">
      <c r="B428" s="10">
        <v>40038</v>
      </c>
      <c r="C428" s="6">
        <v>1.8765000000000001</v>
      </c>
      <c r="D428" s="6">
        <v>70.569999999999993</v>
      </c>
      <c r="E428" s="11">
        <v>953.5</v>
      </c>
      <c r="F428" s="43"/>
      <c r="S428" s="2">
        <f t="shared" si="17"/>
        <v>70.569999999999993</v>
      </c>
      <c r="T428" s="21">
        <f t="shared" si="18"/>
        <v>6.967678384602825E-3</v>
      </c>
    </row>
    <row r="429" spans="2:20">
      <c r="B429" s="10">
        <v>40039</v>
      </c>
      <c r="C429" s="6">
        <v>1.8171999999999999</v>
      </c>
      <c r="D429" s="6">
        <v>67.510000000000005</v>
      </c>
      <c r="E429" s="11">
        <v>953.5</v>
      </c>
      <c r="F429" s="43"/>
      <c r="S429" s="2">
        <f t="shared" si="17"/>
        <v>67.510000000000005</v>
      </c>
      <c r="T429" s="21">
        <f t="shared" si="18"/>
        <v>-4.4329389958959568E-2</v>
      </c>
    </row>
    <row r="430" spans="2:20">
      <c r="B430" s="10">
        <v>40042</v>
      </c>
      <c r="C430" s="6">
        <v>1.8065</v>
      </c>
      <c r="D430" s="6">
        <v>66.72</v>
      </c>
      <c r="E430" s="11">
        <v>932.75</v>
      </c>
      <c r="F430" s="43"/>
      <c r="S430" s="2">
        <f t="shared" si="17"/>
        <v>66.72</v>
      </c>
      <c r="T430" s="21">
        <f t="shared" si="18"/>
        <v>-1.1770977003287837E-2</v>
      </c>
    </row>
    <row r="431" spans="2:20">
      <c r="B431" s="10">
        <v>40043</v>
      </c>
      <c r="C431" s="6">
        <v>1.85</v>
      </c>
      <c r="D431" s="6">
        <v>69.22</v>
      </c>
      <c r="E431" s="11">
        <v>935</v>
      </c>
      <c r="F431" s="43"/>
      <c r="S431" s="2">
        <f t="shared" si="17"/>
        <v>69.22</v>
      </c>
      <c r="T431" s="21">
        <f t="shared" si="18"/>
        <v>3.6785080156706972E-2</v>
      </c>
    </row>
    <row r="432" spans="2:20">
      <c r="B432" s="10">
        <v>40044</v>
      </c>
      <c r="C432" s="6">
        <v>1.9061999999999999</v>
      </c>
      <c r="D432" s="6">
        <v>72.540000000000006</v>
      </c>
      <c r="E432" s="11">
        <v>943</v>
      </c>
      <c r="F432" s="43"/>
      <c r="S432" s="2">
        <f t="shared" si="17"/>
        <v>72.540000000000006</v>
      </c>
      <c r="T432" s="21">
        <f t="shared" si="18"/>
        <v>4.6848295647558186E-2</v>
      </c>
    </row>
    <row r="433" spans="2:20">
      <c r="B433" s="10">
        <v>40045</v>
      </c>
      <c r="C433" s="6">
        <v>1.8727</v>
      </c>
      <c r="D433" s="6">
        <v>72.400000000000006</v>
      </c>
      <c r="E433" s="11">
        <v>940.5</v>
      </c>
      <c r="F433" s="43"/>
      <c r="S433" s="2">
        <f t="shared" si="17"/>
        <v>72.400000000000006</v>
      </c>
      <c r="T433" s="21">
        <f t="shared" si="18"/>
        <v>-1.9318344630856426E-3</v>
      </c>
    </row>
    <row r="434" spans="2:20">
      <c r="B434" s="10">
        <v>40046</v>
      </c>
      <c r="C434" s="6">
        <v>1.8878999999999999</v>
      </c>
      <c r="D434" s="6">
        <v>73.12</v>
      </c>
      <c r="E434" s="11">
        <v>952.5</v>
      </c>
      <c r="F434" s="43"/>
      <c r="S434" s="2">
        <f t="shared" si="17"/>
        <v>73.12</v>
      </c>
      <c r="T434" s="21">
        <f t="shared" si="18"/>
        <v>9.8956277542238402E-3</v>
      </c>
    </row>
    <row r="435" spans="2:20">
      <c r="B435" s="10">
        <v>40049</v>
      </c>
      <c r="C435" s="6">
        <v>1.9096</v>
      </c>
      <c r="D435" s="6">
        <v>73.680000000000007</v>
      </c>
      <c r="E435" s="11">
        <v>951.5</v>
      </c>
      <c r="F435" s="43"/>
      <c r="S435" s="2">
        <f t="shared" si="17"/>
        <v>73.680000000000007</v>
      </c>
      <c r="T435" s="21">
        <f t="shared" si="18"/>
        <v>7.6294648011569419E-3</v>
      </c>
    </row>
    <row r="436" spans="2:20">
      <c r="B436" s="10">
        <v>40050</v>
      </c>
      <c r="C436" s="6">
        <v>1.8421000000000001</v>
      </c>
      <c r="D436" s="6">
        <v>71.599999999999994</v>
      </c>
      <c r="E436" s="11">
        <v>950.5</v>
      </c>
      <c r="F436" s="43"/>
      <c r="S436" s="2">
        <f t="shared" si="17"/>
        <v>71.599999999999994</v>
      </c>
      <c r="T436" s="21">
        <f t="shared" si="18"/>
        <v>-2.86363179804516E-2</v>
      </c>
    </row>
    <row r="437" spans="2:20">
      <c r="B437" s="10">
        <v>40051</v>
      </c>
      <c r="C437" s="6">
        <v>1.837</v>
      </c>
      <c r="D437" s="6">
        <v>71.38</v>
      </c>
      <c r="E437" s="11">
        <v>940.5</v>
      </c>
      <c r="F437" s="43"/>
      <c r="S437" s="2">
        <f t="shared" si="17"/>
        <v>71.38</v>
      </c>
      <c r="T437" s="21">
        <f t="shared" si="18"/>
        <v>-3.0773559045856255E-3</v>
      </c>
    </row>
    <row r="438" spans="2:20">
      <c r="B438" s="10">
        <v>40052</v>
      </c>
      <c r="C438" s="6">
        <v>1.8424</v>
      </c>
      <c r="D438" s="6">
        <v>72.489999999999995</v>
      </c>
      <c r="E438" s="11">
        <v>943</v>
      </c>
      <c r="F438" s="43"/>
      <c r="S438" s="2">
        <f t="shared" si="17"/>
        <v>72.489999999999995</v>
      </c>
      <c r="T438" s="21">
        <f t="shared" si="18"/>
        <v>1.5430903250772003E-2</v>
      </c>
    </row>
    <row r="439" spans="2:20">
      <c r="B439" s="10">
        <v>40053</v>
      </c>
      <c r="C439" s="6">
        <v>1.8465</v>
      </c>
      <c r="D439" s="6">
        <v>72.72</v>
      </c>
      <c r="E439" s="11">
        <v>955.5</v>
      </c>
      <c r="F439" s="43"/>
      <c r="S439" s="2">
        <f t="shared" si="17"/>
        <v>72.72</v>
      </c>
      <c r="T439" s="21">
        <f t="shared" si="18"/>
        <v>3.1678285564369752E-3</v>
      </c>
    </row>
    <row r="440" spans="2:20">
      <c r="B440" s="10">
        <v>40056</v>
      </c>
      <c r="C440" s="6">
        <v>1.7717000000000001</v>
      </c>
      <c r="D440" s="6">
        <v>69.97</v>
      </c>
      <c r="E440" s="11">
        <v>955.5</v>
      </c>
      <c r="F440" s="43"/>
      <c r="S440" s="2">
        <f t="shared" si="17"/>
        <v>69.97</v>
      </c>
      <c r="T440" s="21">
        <f t="shared" si="18"/>
        <v>-3.8549871111418076E-2</v>
      </c>
    </row>
    <row r="441" spans="2:20">
      <c r="B441" s="10">
        <v>40057</v>
      </c>
      <c r="C441" s="6">
        <v>1.7276</v>
      </c>
      <c r="D441" s="6">
        <v>68.11</v>
      </c>
      <c r="E441" s="11">
        <v>955</v>
      </c>
      <c r="F441" s="43"/>
      <c r="S441" s="2">
        <f t="shared" si="17"/>
        <v>68.11</v>
      </c>
      <c r="T441" s="21">
        <f t="shared" si="18"/>
        <v>-2.6942533504578366E-2</v>
      </c>
    </row>
    <row r="442" spans="2:20">
      <c r="B442" s="10">
        <v>40058</v>
      </c>
      <c r="C442" s="6">
        <v>1.7130000000000001</v>
      </c>
      <c r="D442" s="6">
        <v>68.03</v>
      </c>
      <c r="E442" s="11">
        <v>964.75</v>
      </c>
      <c r="F442" s="43"/>
      <c r="S442" s="2">
        <f t="shared" si="17"/>
        <v>68.03</v>
      </c>
      <c r="T442" s="21">
        <f t="shared" si="18"/>
        <v>-1.1752608962575461E-3</v>
      </c>
    </row>
    <row r="443" spans="2:20">
      <c r="B443" s="10">
        <v>40059</v>
      </c>
      <c r="C443" s="6">
        <v>1.7012</v>
      </c>
      <c r="D443" s="6">
        <v>67.900000000000006</v>
      </c>
      <c r="E443" s="11">
        <v>983</v>
      </c>
      <c r="F443" s="43"/>
      <c r="S443" s="2">
        <f t="shared" si="17"/>
        <v>67.900000000000006</v>
      </c>
      <c r="T443" s="21">
        <f t="shared" si="18"/>
        <v>-1.9127497923188878E-3</v>
      </c>
    </row>
    <row r="444" spans="2:20">
      <c r="B444" s="10">
        <v>40060</v>
      </c>
      <c r="C444" s="6">
        <v>1.6867000000000001</v>
      </c>
      <c r="D444" s="6">
        <v>67.95</v>
      </c>
      <c r="E444" s="11">
        <v>989</v>
      </c>
      <c r="F444" s="43"/>
      <c r="S444" s="2">
        <f t="shared" si="17"/>
        <v>67.95</v>
      </c>
      <c r="T444" s="21">
        <f t="shared" si="18"/>
        <v>7.3610603250227229E-4</v>
      </c>
    </row>
    <row r="445" spans="2:20">
      <c r="B445" s="10">
        <v>40063</v>
      </c>
      <c r="C445" s="6">
        <v>1.6867000000000001</v>
      </c>
      <c r="D445" s="6">
        <v>67.95</v>
      </c>
      <c r="E445" s="11">
        <v>993</v>
      </c>
      <c r="F445" s="43"/>
      <c r="S445" s="2">
        <f t="shared" si="17"/>
        <v>67.95</v>
      </c>
      <c r="T445" s="21">
        <f t="shared" si="18"/>
        <v>0</v>
      </c>
    </row>
    <row r="446" spans="2:20">
      <c r="B446" s="10">
        <v>40064</v>
      </c>
      <c r="C446" s="6">
        <v>1.7424999999999999</v>
      </c>
      <c r="D446" s="6">
        <v>71.08</v>
      </c>
      <c r="E446" s="11">
        <v>1000.75</v>
      </c>
      <c r="F446" s="43"/>
      <c r="S446" s="2">
        <f t="shared" si="17"/>
        <v>71.08</v>
      </c>
      <c r="T446" s="21">
        <f t="shared" si="18"/>
        <v>4.5033862689297821E-2</v>
      </c>
    </row>
    <row r="447" spans="2:20">
      <c r="B447" s="10">
        <v>40065</v>
      </c>
      <c r="C447" s="6">
        <v>1.7568999999999999</v>
      </c>
      <c r="D447" s="6">
        <v>71.27</v>
      </c>
      <c r="E447" s="11">
        <v>999.5</v>
      </c>
      <c r="F447" s="43"/>
      <c r="S447" s="2">
        <f t="shared" si="17"/>
        <v>71.27</v>
      </c>
      <c r="T447" s="21">
        <f t="shared" si="18"/>
        <v>2.669478227328677E-3</v>
      </c>
    </row>
    <row r="448" spans="2:20">
      <c r="B448" s="10">
        <v>40066</v>
      </c>
      <c r="C448" s="6">
        <v>1.7446999999999999</v>
      </c>
      <c r="D448" s="6">
        <v>71.95</v>
      </c>
      <c r="E448" s="11">
        <v>990.75</v>
      </c>
      <c r="F448" s="43"/>
      <c r="S448" s="2">
        <f t="shared" si="17"/>
        <v>71.95</v>
      </c>
      <c r="T448" s="21">
        <f t="shared" si="18"/>
        <v>9.4959518195975624E-3</v>
      </c>
    </row>
    <row r="449" spans="2:20">
      <c r="B449" s="10">
        <v>40067</v>
      </c>
      <c r="C449" s="6">
        <v>1.6882999999999999</v>
      </c>
      <c r="D449" s="6">
        <v>69.34</v>
      </c>
      <c r="E449" s="11">
        <v>1008.25</v>
      </c>
      <c r="F449" s="43"/>
      <c r="S449" s="2">
        <f t="shared" si="17"/>
        <v>69.34</v>
      </c>
      <c r="T449" s="21">
        <f t="shared" si="18"/>
        <v>-3.6949493076499404E-2</v>
      </c>
    </row>
    <row r="450" spans="2:20">
      <c r="B450" s="10">
        <v>40070</v>
      </c>
      <c r="C450" s="6">
        <v>1.7021999999999999</v>
      </c>
      <c r="D450" s="6">
        <v>68.86</v>
      </c>
      <c r="E450" s="11">
        <v>999.25</v>
      </c>
      <c r="F450" s="43"/>
      <c r="S450" s="2">
        <f t="shared" si="17"/>
        <v>68.86</v>
      </c>
      <c r="T450" s="21">
        <f t="shared" si="18"/>
        <v>-6.9464823464997416E-3</v>
      </c>
    </row>
    <row r="451" spans="2:20">
      <c r="B451" s="10">
        <v>40071</v>
      </c>
      <c r="C451" s="6">
        <v>1.7551000000000001</v>
      </c>
      <c r="D451" s="6">
        <v>70.81</v>
      </c>
      <c r="E451" s="11">
        <v>996</v>
      </c>
      <c r="F451" s="43"/>
      <c r="S451" s="2">
        <f t="shared" si="17"/>
        <v>70.81</v>
      </c>
      <c r="T451" s="21">
        <f t="shared" si="18"/>
        <v>2.7924775753304851E-2</v>
      </c>
    </row>
    <row r="452" spans="2:20">
      <c r="B452" s="10">
        <v>40072</v>
      </c>
      <c r="C452" s="6">
        <v>1.802</v>
      </c>
      <c r="D452" s="6">
        <v>72.5</v>
      </c>
      <c r="E452" s="11">
        <v>1015.75</v>
      </c>
      <c r="F452" s="43"/>
      <c r="S452" s="2">
        <f t="shared" si="17"/>
        <v>72.5</v>
      </c>
      <c r="T452" s="21">
        <f t="shared" si="18"/>
        <v>2.3586328196946397E-2</v>
      </c>
    </row>
    <row r="453" spans="2:20">
      <c r="B453" s="10">
        <v>40073</v>
      </c>
      <c r="C453" s="6">
        <v>1.7949999999999999</v>
      </c>
      <c r="D453" s="6">
        <v>72.48</v>
      </c>
      <c r="E453" s="11">
        <v>1018.5</v>
      </c>
      <c r="F453" s="43"/>
      <c r="S453" s="2">
        <f t="shared" si="17"/>
        <v>72.48</v>
      </c>
      <c r="T453" s="21">
        <f t="shared" si="18"/>
        <v>-2.7590012590514534E-4</v>
      </c>
    </row>
    <row r="454" spans="2:20">
      <c r="B454" s="10">
        <v>40074</v>
      </c>
      <c r="C454" s="6">
        <v>1.8075000000000001</v>
      </c>
      <c r="D454" s="6">
        <v>71.95</v>
      </c>
      <c r="E454" s="11">
        <v>1012</v>
      </c>
      <c r="F454" s="43"/>
      <c r="S454" s="2">
        <f t="shared" si="17"/>
        <v>71.95</v>
      </c>
      <c r="T454" s="21">
        <f t="shared" si="18"/>
        <v>-7.3392284013471176E-3</v>
      </c>
    </row>
    <row r="455" spans="2:20">
      <c r="B455" s="10">
        <v>40077</v>
      </c>
      <c r="C455" s="6">
        <v>1.7242</v>
      </c>
      <c r="D455" s="6">
        <v>69.739999999999995</v>
      </c>
      <c r="E455" s="11">
        <v>997</v>
      </c>
      <c r="F455" s="43"/>
      <c r="S455" s="2">
        <f t="shared" si="17"/>
        <v>69.739999999999995</v>
      </c>
      <c r="T455" s="21">
        <f t="shared" si="18"/>
        <v>-3.1197392085871828E-2</v>
      </c>
    </row>
    <row r="456" spans="2:20">
      <c r="B456" s="10">
        <v>40078</v>
      </c>
      <c r="C456" s="6">
        <v>1.7833000000000001</v>
      </c>
      <c r="D456" s="6">
        <v>71.5</v>
      </c>
      <c r="E456" s="11">
        <v>1014</v>
      </c>
      <c r="F456" s="43"/>
      <c r="S456" s="2">
        <f t="shared" si="17"/>
        <v>71.5</v>
      </c>
      <c r="T456" s="21">
        <f t="shared" si="18"/>
        <v>2.4923408452456934E-2</v>
      </c>
    </row>
    <row r="457" spans="2:20">
      <c r="B457" s="10">
        <v>40079</v>
      </c>
      <c r="C457" s="6">
        <v>1.7343999999999999</v>
      </c>
      <c r="D457" s="6">
        <v>68.739999999999995</v>
      </c>
      <c r="E457" s="11">
        <v>1010.25</v>
      </c>
      <c r="F457" s="43"/>
      <c r="S457" s="2">
        <f t="shared" si="17"/>
        <v>68.739999999999995</v>
      </c>
      <c r="T457" s="21">
        <f t="shared" si="18"/>
        <v>-3.9366178278274211E-2</v>
      </c>
    </row>
    <row r="458" spans="2:20">
      <c r="B458" s="10">
        <v>40080</v>
      </c>
      <c r="C458" s="6">
        <v>1.6551</v>
      </c>
      <c r="D458" s="6">
        <v>65.739999999999995</v>
      </c>
      <c r="E458" s="11">
        <v>1009.75</v>
      </c>
      <c r="F458" s="43"/>
      <c r="S458" s="2">
        <f t="shared" si="17"/>
        <v>65.739999999999995</v>
      </c>
      <c r="T458" s="21">
        <f t="shared" si="18"/>
        <v>-4.4623703185614504E-2</v>
      </c>
    </row>
    <row r="459" spans="2:20">
      <c r="B459" s="10">
        <v>40081</v>
      </c>
      <c r="C459" s="6">
        <v>1.6546000000000001</v>
      </c>
      <c r="D459" s="6">
        <v>65.91</v>
      </c>
      <c r="E459" s="11">
        <v>991.5</v>
      </c>
      <c r="F459" s="43"/>
      <c r="S459" s="2">
        <f t="shared" si="17"/>
        <v>65.91</v>
      </c>
      <c r="T459" s="21">
        <f t="shared" si="18"/>
        <v>2.5826068285551428E-3</v>
      </c>
    </row>
    <row r="460" spans="2:20">
      <c r="B460" s="10">
        <v>40084</v>
      </c>
      <c r="C460" s="6">
        <v>1.6734</v>
      </c>
      <c r="D460" s="6">
        <v>66.69</v>
      </c>
      <c r="E460" s="11">
        <v>991.75</v>
      </c>
      <c r="F460" s="43"/>
      <c r="S460" s="2">
        <f t="shared" si="17"/>
        <v>66.69</v>
      </c>
      <c r="T460" s="21">
        <f t="shared" si="18"/>
        <v>1.1764841579586431E-2</v>
      </c>
    </row>
    <row r="461" spans="2:20">
      <c r="B461" s="10">
        <v>40085</v>
      </c>
      <c r="C461" s="6">
        <v>1.6856</v>
      </c>
      <c r="D461" s="6">
        <v>66.56</v>
      </c>
      <c r="E461" s="11">
        <v>989.5</v>
      </c>
      <c r="F461" s="43"/>
      <c r="S461" s="2">
        <f t="shared" si="17"/>
        <v>66.56</v>
      </c>
      <c r="T461" s="21">
        <f t="shared" si="18"/>
        <v>-1.9512201312616936E-3</v>
      </c>
    </row>
    <row r="462" spans="2:20">
      <c r="B462" s="10">
        <v>40086</v>
      </c>
      <c r="C462" s="6">
        <v>1.8073999999999999</v>
      </c>
      <c r="D462" s="6">
        <v>66.56</v>
      </c>
      <c r="E462" s="11">
        <v>995.75</v>
      </c>
      <c r="F462" s="43"/>
      <c r="S462" s="2">
        <f t="shared" si="17"/>
        <v>66.56</v>
      </c>
      <c r="T462" s="21">
        <f t="shared" si="18"/>
        <v>0</v>
      </c>
    </row>
    <row r="463" spans="2:20">
      <c r="B463" s="10">
        <v>40087</v>
      </c>
      <c r="C463" s="6">
        <v>1.8024</v>
      </c>
      <c r="D463" s="6">
        <v>70.67</v>
      </c>
      <c r="E463" s="11">
        <v>1004.75</v>
      </c>
      <c r="F463" s="43"/>
      <c r="S463" s="2">
        <f t="shared" si="17"/>
        <v>70.67</v>
      </c>
      <c r="T463" s="21">
        <f t="shared" si="18"/>
        <v>5.9917358189809845E-2</v>
      </c>
    </row>
    <row r="464" spans="2:20">
      <c r="B464" s="10">
        <v>40088</v>
      </c>
      <c r="C464" s="6">
        <v>1.7743</v>
      </c>
      <c r="D464" s="6">
        <v>69.8</v>
      </c>
      <c r="E464" s="11">
        <v>1003.5</v>
      </c>
      <c r="F464" s="43"/>
      <c r="S464" s="2">
        <f t="shared" ref="S464:S527" si="19">D464</f>
        <v>69.8</v>
      </c>
      <c r="T464" s="21">
        <f t="shared" si="18"/>
        <v>-1.2387144934436227E-2</v>
      </c>
    </row>
    <row r="465" spans="2:20">
      <c r="B465" s="10">
        <v>40091</v>
      </c>
      <c r="C465" s="6">
        <v>1.7627999999999999</v>
      </c>
      <c r="D465" s="6">
        <v>70.260000000000005</v>
      </c>
      <c r="E465" s="11">
        <v>1005.5</v>
      </c>
      <c r="F465" s="43"/>
      <c r="S465" s="2">
        <f t="shared" si="19"/>
        <v>70.260000000000005</v>
      </c>
      <c r="T465" s="21">
        <f t="shared" ref="T465:T528" si="20">LN(S465/S464)</f>
        <v>6.5686370693541947E-3</v>
      </c>
    </row>
    <row r="466" spans="2:20">
      <c r="B466" s="10">
        <v>40092</v>
      </c>
      <c r="C466" s="6">
        <v>1.7854000000000001</v>
      </c>
      <c r="D466" s="6">
        <v>70.709999999999994</v>
      </c>
      <c r="E466" s="11">
        <v>1038.75</v>
      </c>
      <c r="F466" s="43"/>
      <c r="S466" s="2">
        <f t="shared" si="19"/>
        <v>70.709999999999994</v>
      </c>
      <c r="T466" s="21">
        <f t="shared" si="20"/>
        <v>6.384358778468352E-3</v>
      </c>
    </row>
    <row r="467" spans="2:20">
      <c r="B467" s="10">
        <v>40093</v>
      </c>
      <c r="C467" s="6">
        <v>1.7585999999999999</v>
      </c>
      <c r="D467" s="6">
        <v>69.599999999999994</v>
      </c>
      <c r="E467" s="11">
        <v>1040.25</v>
      </c>
      <c r="F467" s="43"/>
      <c r="S467" s="2">
        <f t="shared" si="19"/>
        <v>69.599999999999994</v>
      </c>
      <c r="T467" s="21">
        <f t="shared" si="20"/>
        <v>-1.5822438275775487E-2</v>
      </c>
    </row>
    <row r="468" spans="2:20">
      <c r="B468" s="10">
        <v>40094</v>
      </c>
      <c r="C468" s="6">
        <v>1.8244</v>
      </c>
      <c r="D468" s="6">
        <v>71.69</v>
      </c>
      <c r="E468" s="11">
        <v>1045</v>
      </c>
      <c r="F468" s="43"/>
      <c r="S468" s="2">
        <f t="shared" si="19"/>
        <v>71.69</v>
      </c>
      <c r="T468" s="21">
        <f t="shared" si="20"/>
        <v>2.9586700524406991E-2</v>
      </c>
    </row>
    <row r="469" spans="2:20">
      <c r="B469" s="10">
        <v>40095</v>
      </c>
      <c r="C469" s="6">
        <v>1.8278000000000001</v>
      </c>
      <c r="D469" s="6">
        <v>71.75</v>
      </c>
      <c r="E469" s="11">
        <v>1051.5</v>
      </c>
      <c r="F469" s="43"/>
      <c r="S469" s="2">
        <f t="shared" si="19"/>
        <v>71.75</v>
      </c>
      <c r="T469" s="21">
        <f t="shared" si="20"/>
        <v>8.365867749497147E-4</v>
      </c>
    </row>
    <row r="470" spans="2:20">
      <c r="B470" s="10">
        <v>40098</v>
      </c>
      <c r="C470" s="6">
        <v>1.8731</v>
      </c>
      <c r="D470" s="6">
        <v>73.239999999999995</v>
      </c>
      <c r="E470" s="11">
        <v>1058.75</v>
      </c>
      <c r="F470" s="43"/>
      <c r="S470" s="2">
        <f t="shared" si="19"/>
        <v>73.239999999999995</v>
      </c>
      <c r="T470" s="21">
        <f t="shared" si="20"/>
        <v>2.0553865166579366E-2</v>
      </c>
    </row>
    <row r="471" spans="2:20">
      <c r="B471" s="10">
        <v>40099</v>
      </c>
      <c r="C471" s="6">
        <v>1.8984000000000001</v>
      </c>
      <c r="D471" s="6">
        <v>74.099999999999994</v>
      </c>
      <c r="E471" s="11">
        <v>1057.5</v>
      </c>
      <c r="F471" s="43"/>
      <c r="S471" s="2">
        <f t="shared" si="19"/>
        <v>74.099999999999994</v>
      </c>
      <c r="T471" s="21">
        <f t="shared" si="20"/>
        <v>1.167381249573129E-2</v>
      </c>
    </row>
    <row r="472" spans="2:20">
      <c r="B472" s="10">
        <v>40100</v>
      </c>
      <c r="C472" s="6">
        <v>1.9214</v>
      </c>
      <c r="D472" s="6">
        <v>75.2</v>
      </c>
      <c r="E472" s="11">
        <v>1059.5</v>
      </c>
      <c r="F472" s="43"/>
      <c r="S472" s="2">
        <f t="shared" si="19"/>
        <v>75.2</v>
      </c>
      <c r="T472" s="21">
        <f t="shared" si="20"/>
        <v>1.4735698653752965E-2</v>
      </c>
    </row>
    <row r="473" spans="2:20">
      <c r="B473" s="10">
        <v>40101</v>
      </c>
      <c r="C473" s="6">
        <v>1.9950000000000001</v>
      </c>
      <c r="D473" s="6">
        <v>77.55</v>
      </c>
      <c r="E473" s="11">
        <v>1053.5</v>
      </c>
      <c r="F473" s="43"/>
      <c r="S473" s="2">
        <f t="shared" si="19"/>
        <v>77.55</v>
      </c>
      <c r="T473" s="21">
        <f t="shared" si="20"/>
        <v>3.0771658666753687E-2</v>
      </c>
    </row>
    <row r="474" spans="2:20">
      <c r="B474" s="10">
        <v>40102</v>
      </c>
      <c r="C474" s="6">
        <v>2.0047000000000001</v>
      </c>
      <c r="D474" s="6">
        <v>78.540000000000006</v>
      </c>
      <c r="E474" s="11">
        <v>1047.5</v>
      </c>
      <c r="F474" s="43"/>
      <c r="S474" s="2">
        <f t="shared" si="19"/>
        <v>78.540000000000006</v>
      </c>
      <c r="T474" s="21">
        <f t="shared" si="20"/>
        <v>1.2685159527315861E-2</v>
      </c>
    </row>
    <row r="475" spans="2:20">
      <c r="B475" s="10">
        <v>40105</v>
      </c>
      <c r="C475" s="6">
        <v>2.0272000000000001</v>
      </c>
      <c r="D475" s="6">
        <v>79.47</v>
      </c>
      <c r="E475" s="11">
        <v>1050.5</v>
      </c>
      <c r="F475" s="43"/>
      <c r="S475" s="2">
        <f t="shared" si="19"/>
        <v>79.47</v>
      </c>
      <c r="T475" s="21">
        <f t="shared" si="20"/>
        <v>1.1771542802224325E-2</v>
      </c>
    </row>
    <row r="476" spans="2:20">
      <c r="B476" s="10">
        <v>40106</v>
      </c>
      <c r="C476" s="6">
        <v>2.0198</v>
      </c>
      <c r="D476" s="6">
        <v>78.87</v>
      </c>
      <c r="E476" s="11">
        <v>1061.75</v>
      </c>
      <c r="F476" s="43"/>
      <c r="S476" s="2">
        <f t="shared" si="19"/>
        <v>78.87</v>
      </c>
      <c r="T476" s="21">
        <f t="shared" si="20"/>
        <v>-7.5786645421884432E-3</v>
      </c>
    </row>
    <row r="477" spans="2:20">
      <c r="B477" s="10">
        <v>40107</v>
      </c>
      <c r="C477" s="6">
        <v>2.0802999999999998</v>
      </c>
      <c r="D477" s="6">
        <v>81.03</v>
      </c>
      <c r="E477" s="11">
        <v>1053.75</v>
      </c>
      <c r="F477" s="43"/>
      <c r="S477" s="2">
        <f t="shared" si="19"/>
        <v>81.03</v>
      </c>
      <c r="T477" s="21">
        <f t="shared" si="20"/>
        <v>2.7018529062734293E-2</v>
      </c>
    </row>
    <row r="478" spans="2:20">
      <c r="B478" s="10">
        <v>40108</v>
      </c>
      <c r="C478" s="6">
        <v>2.0733000000000001</v>
      </c>
      <c r="D478" s="6">
        <v>80.819999999999993</v>
      </c>
      <c r="E478" s="11">
        <v>1053</v>
      </c>
      <c r="F478" s="43"/>
      <c r="S478" s="2">
        <f t="shared" si="19"/>
        <v>80.819999999999993</v>
      </c>
      <c r="T478" s="21">
        <f t="shared" si="20"/>
        <v>-2.5949968223064252E-3</v>
      </c>
    </row>
    <row r="479" spans="2:20">
      <c r="B479" s="10">
        <v>40109</v>
      </c>
      <c r="C479" s="6">
        <v>2.0531000000000001</v>
      </c>
      <c r="D479" s="6">
        <v>80.11</v>
      </c>
      <c r="E479" s="11">
        <v>1061.75</v>
      </c>
      <c r="F479" s="43"/>
      <c r="S479" s="2">
        <f t="shared" si="19"/>
        <v>80.11</v>
      </c>
      <c r="T479" s="21">
        <f t="shared" si="20"/>
        <v>-8.8237694233021472E-3</v>
      </c>
    </row>
    <row r="480" spans="2:20">
      <c r="B480" s="10">
        <v>40112</v>
      </c>
      <c r="C480" s="6">
        <v>2.0125000000000002</v>
      </c>
      <c r="D480" s="6">
        <v>78.61</v>
      </c>
      <c r="E480" s="11">
        <v>1054</v>
      </c>
      <c r="F480" s="43"/>
      <c r="S480" s="2">
        <f t="shared" si="19"/>
        <v>78.61</v>
      </c>
      <c r="T480" s="21">
        <f t="shared" si="20"/>
        <v>-1.8901772421360333E-2</v>
      </c>
    </row>
    <row r="481" spans="2:20">
      <c r="B481" s="10">
        <v>40113</v>
      </c>
      <c r="C481" s="6">
        <v>2.0375999999999999</v>
      </c>
      <c r="D481" s="6">
        <v>79.45</v>
      </c>
      <c r="E481" s="11">
        <v>1036.5</v>
      </c>
      <c r="F481" s="43"/>
      <c r="S481" s="2">
        <f t="shared" si="19"/>
        <v>79.45</v>
      </c>
      <c r="T481" s="21">
        <f t="shared" si="20"/>
        <v>1.0628975177059838E-2</v>
      </c>
    </row>
    <row r="482" spans="2:20">
      <c r="B482" s="10">
        <v>40114</v>
      </c>
      <c r="C482" s="6">
        <v>1.9869000000000001</v>
      </c>
      <c r="D482" s="6">
        <v>77.39</v>
      </c>
      <c r="E482" s="11">
        <v>1031.75</v>
      </c>
      <c r="F482" s="43"/>
      <c r="S482" s="2">
        <f t="shared" si="19"/>
        <v>77.39</v>
      </c>
      <c r="T482" s="21">
        <f t="shared" si="20"/>
        <v>-2.627031970035729E-2</v>
      </c>
    </row>
    <row r="483" spans="2:20">
      <c r="B483" s="10">
        <v>40115</v>
      </c>
      <c r="C483" s="6">
        <v>2.0442</v>
      </c>
      <c r="D483" s="6">
        <v>79.84</v>
      </c>
      <c r="E483" s="11">
        <v>1040.5</v>
      </c>
      <c r="F483" s="43"/>
      <c r="S483" s="2">
        <f t="shared" si="19"/>
        <v>79.84</v>
      </c>
      <c r="T483" s="21">
        <f t="shared" si="20"/>
        <v>3.1167058720840808E-2</v>
      </c>
    </row>
    <row r="484" spans="2:20">
      <c r="B484" s="10">
        <v>40116</v>
      </c>
      <c r="C484" s="6">
        <v>1.9726999999999999</v>
      </c>
      <c r="D484" s="6">
        <v>77.040000000000006</v>
      </c>
      <c r="E484" s="11">
        <v>1040</v>
      </c>
      <c r="F484" s="43"/>
      <c r="S484" s="2">
        <f t="shared" si="19"/>
        <v>77.040000000000006</v>
      </c>
      <c r="T484" s="21">
        <f t="shared" si="20"/>
        <v>-3.5699864513338397E-2</v>
      </c>
    </row>
    <row r="485" spans="2:20">
      <c r="B485" s="10">
        <v>40119</v>
      </c>
      <c r="C485" s="6">
        <v>2.0097</v>
      </c>
      <c r="D485" s="6">
        <v>78.08</v>
      </c>
      <c r="E485" s="11">
        <v>1062</v>
      </c>
      <c r="F485" s="43"/>
      <c r="S485" s="2">
        <f t="shared" si="19"/>
        <v>78.08</v>
      </c>
      <c r="T485" s="21">
        <f t="shared" si="20"/>
        <v>1.3409174614966895E-2</v>
      </c>
    </row>
    <row r="486" spans="2:20">
      <c r="B486" s="10">
        <v>40120</v>
      </c>
      <c r="C486" s="6">
        <v>2.0308000000000002</v>
      </c>
      <c r="D486" s="6">
        <v>79.58</v>
      </c>
      <c r="E486" s="11">
        <v>1061</v>
      </c>
      <c r="F486" s="43"/>
      <c r="S486" s="2">
        <f t="shared" si="19"/>
        <v>79.58</v>
      </c>
      <c r="T486" s="21">
        <f t="shared" si="20"/>
        <v>1.9028862893945543E-2</v>
      </c>
    </row>
    <row r="487" spans="2:20">
      <c r="B487" s="10">
        <v>40121</v>
      </c>
      <c r="C487" s="6">
        <v>2.0464000000000002</v>
      </c>
      <c r="D487" s="6">
        <v>80.3</v>
      </c>
      <c r="E487" s="11">
        <v>1090</v>
      </c>
      <c r="F487" s="43"/>
      <c r="S487" s="2">
        <f t="shared" si="19"/>
        <v>80.3</v>
      </c>
      <c r="T487" s="21">
        <f t="shared" si="20"/>
        <v>9.0068159539333295E-3</v>
      </c>
    </row>
    <row r="488" spans="2:20">
      <c r="B488" s="10">
        <v>40122</v>
      </c>
      <c r="C488" s="6">
        <v>2.0076000000000001</v>
      </c>
      <c r="D488" s="6">
        <v>79.64</v>
      </c>
      <c r="E488" s="11">
        <v>1089</v>
      </c>
      <c r="F488" s="43"/>
      <c r="S488" s="2">
        <f t="shared" si="19"/>
        <v>79.64</v>
      </c>
      <c r="T488" s="21">
        <f t="shared" si="20"/>
        <v>-8.2531417567204141E-3</v>
      </c>
    </row>
    <row r="489" spans="2:20">
      <c r="B489" s="10">
        <v>40123</v>
      </c>
      <c r="C489" s="6">
        <v>1.9497</v>
      </c>
      <c r="D489" s="6">
        <v>77.400000000000006</v>
      </c>
      <c r="E489" s="11">
        <v>1096.75</v>
      </c>
      <c r="F489" s="43"/>
      <c r="S489" s="2">
        <f t="shared" si="19"/>
        <v>77.400000000000006</v>
      </c>
      <c r="T489" s="21">
        <f t="shared" si="20"/>
        <v>-2.8529698600314068E-2</v>
      </c>
    </row>
    <row r="490" spans="2:20">
      <c r="B490" s="10">
        <v>40126</v>
      </c>
      <c r="C490" s="6">
        <v>2.0114000000000001</v>
      </c>
      <c r="D490" s="6">
        <v>79.44</v>
      </c>
      <c r="E490" s="11">
        <v>1106.75</v>
      </c>
      <c r="F490" s="43"/>
      <c r="S490" s="2">
        <f t="shared" si="19"/>
        <v>79.44</v>
      </c>
      <c r="T490" s="21">
        <f t="shared" si="20"/>
        <v>2.6015239141235678E-2</v>
      </c>
    </row>
    <row r="491" spans="2:20">
      <c r="B491" s="10">
        <v>40127</v>
      </c>
      <c r="C491" s="6">
        <v>2.0123000000000002</v>
      </c>
      <c r="D491" s="6">
        <v>79.010000000000005</v>
      </c>
      <c r="E491" s="11">
        <v>1101.5</v>
      </c>
      <c r="F491" s="43"/>
      <c r="S491" s="2">
        <f t="shared" si="19"/>
        <v>79.010000000000005</v>
      </c>
      <c r="T491" s="21">
        <f t="shared" si="20"/>
        <v>-5.4275930022751745E-3</v>
      </c>
    </row>
    <row r="492" spans="2:20">
      <c r="B492" s="10">
        <v>40128</v>
      </c>
      <c r="C492" s="6">
        <v>2.0207999999999999</v>
      </c>
      <c r="D492" s="6">
        <v>79.16</v>
      </c>
      <c r="E492" s="11">
        <v>1115.25</v>
      </c>
      <c r="F492" s="43"/>
      <c r="S492" s="2">
        <f t="shared" si="19"/>
        <v>79.16</v>
      </c>
      <c r="T492" s="21">
        <f t="shared" si="20"/>
        <v>1.8966939997230646E-3</v>
      </c>
    </row>
    <row r="493" spans="2:20">
      <c r="B493" s="10">
        <v>40129</v>
      </c>
      <c r="C493" s="6">
        <v>1.9572000000000001</v>
      </c>
      <c r="D493" s="6">
        <v>77.25</v>
      </c>
      <c r="E493" s="11">
        <v>1114.75</v>
      </c>
      <c r="F493" s="43"/>
      <c r="S493" s="2">
        <f t="shared" si="19"/>
        <v>77.25</v>
      </c>
      <c r="T493" s="21">
        <f t="shared" si="20"/>
        <v>-2.442420495651014E-2</v>
      </c>
    </row>
    <row r="494" spans="2:20">
      <c r="B494" s="10">
        <v>40130</v>
      </c>
      <c r="C494" s="6">
        <v>1.9336</v>
      </c>
      <c r="D494" s="6">
        <v>76.34</v>
      </c>
      <c r="E494" s="11">
        <v>1104</v>
      </c>
      <c r="F494" s="43"/>
      <c r="S494" s="2">
        <f t="shared" si="19"/>
        <v>76.34</v>
      </c>
      <c r="T494" s="21">
        <f t="shared" si="20"/>
        <v>-1.1849868460771068E-2</v>
      </c>
    </row>
    <row r="495" spans="2:20">
      <c r="B495" s="10">
        <v>40133</v>
      </c>
      <c r="C495" s="6">
        <v>1.9970000000000001</v>
      </c>
      <c r="D495" s="6">
        <v>78.91</v>
      </c>
      <c r="E495" s="11">
        <v>1130</v>
      </c>
      <c r="F495" s="43"/>
      <c r="S495" s="2">
        <f t="shared" si="19"/>
        <v>78.91</v>
      </c>
      <c r="T495" s="21">
        <f t="shared" si="20"/>
        <v>3.3110915215859946E-2</v>
      </c>
    </row>
    <row r="496" spans="2:20">
      <c r="B496" s="10">
        <v>40134</v>
      </c>
      <c r="C496" s="6">
        <v>2.0234999999999999</v>
      </c>
      <c r="D496" s="6">
        <v>79.08</v>
      </c>
      <c r="E496" s="11">
        <v>1134.75</v>
      </c>
      <c r="F496" s="43"/>
      <c r="S496" s="2">
        <f t="shared" si="19"/>
        <v>79.08</v>
      </c>
      <c r="T496" s="21">
        <f t="shared" si="20"/>
        <v>2.1520357694725625E-3</v>
      </c>
    </row>
    <row r="497" spans="2:20">
      <c r="B497" s="10">
        <v>40135</v>
      </c>
      <c r="C497" s="6">
        <v>2.0148000000000001</v>
      </c>
      <c r="D497" s="6">
        <v>79.55</v>
      </c>
      <c r="E497" s="11">
        <v>1149</v>
      </c>
      <c r="F497" s="43"/>
      <c r="S497" s="2">
        <f t="shared" si="19"/>
        <v>79.55</v>
      </c>
      <c r="T497" s="21">
        <f t="shared" si="20"/>
        <v>5.925756481379725E-3</v>
      </c>
    </row>
    <row r="498" spans="2:20">
      <c r="B498" s="10">
        <v>40136</v>
      </c>
      <c r="C498" s="6">
        <v>1.9639</v>
      </c>
      <c r="D498" s="6">
        <v>77.47</v>
      </c>
      <c r="E498" s="11">
        <v>1135.5</v>
      </c>
      <c r="F498" s="43"/>
      <c r="S498" s="2">
        <f t="shared" si="19"/>
        <v>77.47</v>
      </c>
      <c r="T498" s="21">
        <f t="shared" si="20"/>
        <v>-2.6494990139984697E-2</v>
      </c>
    </row>
    <row r="499" spans="2:20">
      <c r="B499" s="10">
        <v>40137</v>
      </c>
      <c r="C499" s="6">
        <v>1.9431</v>
      </c>
      <c r="D499" s="6">
        <v>76.83</v>
      </c>
      <c r="E499" s="11">
        <v>1140</v>
      </c>
      <c r="F499" s="43"/>
      <c r="S499" s="2">
        <f t="shared" si="19"/>
        <v>76.83</v>
      </c>
      <c r="T499" s="21">
        <f t="shared" si="20"/>
        <v>-8.2955757642676469E-3</v>
      </c>
    </row>
    <row r="500" spans="2:20">
      <c r="B500" s="10">
        <v>40140</v>
      </c>
      <c r="C500" s="6">
        <v>1.9511000000000001</v>
      </c>
      <c r="D500" s="6">
        <v>76.489999999999995</v>
      </c>
      <c r="E500" s="11">
        <v>1169.5</v>
      </c>
      <c r="F500" s="43"/>
      <c r="S500" s="2">
        <f t="shared" si="19"/>
        <v>76.489999999999995</v>
      </c>
      <c r="T500" s="21">
        <f t="shared" si="20"/>
        <v>-4.4351755457689469E-3</v>
      </c>
    </row>
    <row r="501" spans="2:20">
      <c r="B501" s="10">
        <v>40141</v>
      </c>
      <c r="C501" s="6">
        <v>1.9234</v>
      </c>
      <c r="D501" s="6">
        <v>74.88</v>
      </c>
      <c r="E501" s="11">
        <v>1163.25</v>
      </c>
      <c r="F501" s="43"/>
      <c r="S501" s="2">
        <f t="shared" si="19"/>
        <v>74.88</v>
      </c>
      <c r="T501" s="21">
        <f t="shared" si="20"/>
        <v>-2.1273181164438021E-2</v>
      </c>
    </row>
    <row r="502" spans="2:20">
      <c r="B502" s="10">
        <v>40142</v>
      </c>
      <c r="C502" s="6">
        <v>1.9613</v>
      </c>
      <c r="D502" s="6">
        <v>77.25</v>
      </c>
      <c r="E502" s="11">
        <v>1179.75</v>
      </c>
      <c r="F502" s="43"/>
      <c r="S502" s="2">
        <f t="shared" si="19"/>
        <v>77.25</v>
      </c>
      <c r="T502" s="21">
        <f t="shared" si="20"/>
        <v>3.1160083608518397E-2</v>
      </c>
    </row>
    <row r="503" spans="2:20">
      <c r="B503" s="10">
        <v>40143</v>
      </c>
      <c r="C503" s="6">
        <v>1.9613</v>
      </c>
      <c r="D503" s="6">
        <v>77.25</v>
      </c>
      <c r="E503" s="11">
        <v>1182.75</v>
      </c>
      <c r="F503" s="43"/>
      <c r="S503" s="2">
        <f t="shared" si="19"/>
        <v>77.25</v>
      </c>
      <c r="T503" s="21">
        <f t="shared" si="20"/>
        <v>0</v>
      </c>
    </row>
    <row r="504" spans="2:20">
      <c r="B504" s="10">
        <v>40144</v>
      </c>
      <c r="C504" s="6">
        <v>1.9613</v>
      </c>
      <c r="D504" s="6">
        <v>75.95</v>
      </c>
      <c r="E504" s="11">
        <v>1166.5</v>
      </c>
      <c r="F504" s="43"/>
      <c r="S504" s="2">
        <f t="shared" si="19"/>
        <v>75.95</v>
      </c>
      <c r="T504" s="21">
        <f t="shared" si="20"/>
        <v>-1.697168673607289E-2</v>
      </c>
    </row>
    <row r="505" spans="2:20">
      <c r="B505" s="10">
        <v>40147</v>
      </c>
      <c r="C505" s="6">
        <v>2.0041000000000002</v>
      </c>
      <c r="D505" s="6">
        <v>77.19</v>
      </c>
      <c r="E505" s="11">
        <v>1175.75</v>
      </c>
      <c r="F505" s="43"/>
      <c r="S505" s="2">
        <f t="shared" si="19"/>
        <v>77.19</v>
      </c>
      <c r="T505" s="21">
        <f t="shared" si="20"/>
        <v>1.6194685919980606E-2</v>
      </c>
    </row>
    <row r="506" spans="2:20">
      <c r="B506" s="10">
        <v>40148</v>
      </c>
      <c r="C506" s="6">
        <v>2.0354999999999999</v>
      </c>
      <c r="D506" s="6">
        <v>78.39</v>
      </c>
      <c r="E506" s="11">
        <v>1192.5</v>
      </c>
      <c r="F506" s="43"/>
      <c r="S506" s="2">
        <f t="shared" si="19"/>
        <v>78.39</v>
      </c>
      <c r="T506" s="21">
        <f t="shared" si="20"/>
        <v>1.5426453238868452E-2</v>
      </c>
    </row>
    <row r="507" spans="2:20">
      <c r="B507" s="10">
        <v>40149</v>
      </c>
      <c r="C507" s="6">
        <v>1.9954000000000001</v>
      </c>
      <c r="D507" s="6">
        <v>76.62</v>
      </c>
      <c r="E507" s="11">
        <v>1212.5</v>
      </c>
      <c r="F507" s="43"/>
      <c r="S507" s="2">
        <f t="shared" si="19"/>
        <v>76.62</v>
      </c>
      <c r="T507" s="21">
        <f t="shared" si="20"/>
        <v>-2.2838228928127816E-2</v>
      </c>
    </row>
    <row r="508" spans="2:20">
      <c r="B508" s="10">
        <v>40150</v>
      </c>
      <c r="C508" s="6">
        <v>2.0007000000000001</v>
      </c>
      <c r="D508" s="6">
        <v>76.42</v>
      </c>
      <c r="E508" s="11">
        <v>1208.75</v>
      </c>
      <c r="F508" s="43"/>
      <c r="S508" s="2">
        <f t="shared" si="19"/>
        <v>76.42</v>
      </c>
      <c r="T508" s="21">
        <f t="shared" si="20"/>
        <v>-2.6136972537491041E-3</v>
      </c>
    </row>
    <row r="509" spans="2:20">
      <c r="B509" s="10">
        <v>40151</v>
      </c>
      <c r="C509" s="6">
        <v>1.9804999999999999</v>
      </c>
      <c r="D509" s="6">
        <v>75.41</v>
      </c>
      <c r="E509" s="11">
        <v>1190.25</v>
      </c>
      <c r="F509" s="43"/>
      <c r="S509" s="2">
        <f t="shared" si="19"/>
        <v>75.41</v>
      </c>
      <c r="T509" s="21">
        <f t="shared" si="20"/>
        <v>-1.3304549804198266E-2</v>
      </c>
    </row>
    <row r="510" spans="2:20">
      <c r="B510" s="10">
        <v>40154</v>
      </c>
      <c r="C510" s="6">
        <v>1.9621999999999999</v>
      </c>
      <c r="D510" s="6">
        <v>73.89</v>
      </c>
      <c r="E510" s="11">
        <v>1142.5</v>
      </c>
      <c r="F510" s="43"/>
      <c r="S510" s="2">
        <f t="shared" si="19"/>
        <v>73.89</v>
      </c>
      <c r="T510" s="21">
        <f t="shared" si="20"/>
        <v>-2.0362391413999318E-2</v>
      </c>
    </row>
    <row r="511" spans="2:20">
      <c r="B511" s="10">
        <v>40155</v>
      </c>
      <c r="C511" s="6">
        <v>1.9483999999999999</v>
      </c>
      <c r="D511" s="6">
        <v>72.59</v>
      </c>
      <c r="E511" s="11">
        <v>1146.75</v>
      </c>
      <c r="F511" s="43"/>
      <c r="S511" s="2">
        <f t="shared" si="19"/>
        <v>72.59</v>
      </c>
      <c r="T511" s="21">
        <f t="shared" si="20"/>
        <v>-1.7750329503806977E-2</v>
      </c>
    </row>
    <row r="512" spans="2:20">
      <c r="B512" s="10">
        <v>40156</v>
      </c>
      <c r="C512" s="6">
        <v>1.873</v>
      </c>
      <c r="D512" s="6">
        <v>70.67</v>
      </c>
      <c r="E512" s="11">
        <v>1141</v>
      </c>
      <c r="F512" s="43"/>
      <c r="S512" s="2">
        <f t="shared" si="19"/>
        <v>70.67</v>
      </c>
      <c r="T512" s="21">
        <f t="shared" si="20"/>
        <v>-2.6806016593986327E-2</v>
      </c>
    </row>
    <row r="513" spans="2:20">
      <c r="B513" s="10">
        <v>40157</v>
      </c>
      <c r="C513" s="6">
        <v>1.8804000000000001</v>
      </c>
      <c r="D513" s="6">
        <v>70.540000000000006</v>
      </c>
      <c r="E513" s="11">
        <v>1128.5</v>
      </c>
      <c r="F513" s="43"/>
      <c r="S513" s="2">
        <f t="shared" si="19"/>
        <v>70.540000000000006</v>
      </c>
      <c r="T513" s="21">
        <f t="shared" si="20"/>
        <v>-1.841229894856957E-3</v>
      </c>
    </row>
    <row r="514" spans="2:20">
      <c r="B514" s="10">
        <v>40158</v>
      </c>
      <c r="C514" s="6">
        <v>1.8796999999999999</v>
      </c>
      <c r="D514" s="6">
        <v>69.86</v>
      </c>
      <c r="E514" s="11">
        <v>1124</v>
      </c>
      <c r="F514" s="43"/>
      <c r="S514" s="2">
        <f t="shared" si="19"/>
        <v>69.86</v>
      </c>
      <c r="T514" s="21">
        <f t="shared" si="20"/>
        <v>-9.6866854292201234E-3</v>
      </c>
    </row>
    <row r="515" spans="2:20">
      <c r="B515" s="10">
        <v>40161</v>
      </c>
      <c r="C515" s="6">
        <v>1.8794</v>
      </c>
      <c r="D515" s="6">
        <v>69.48</v>
      </c>
      <c r="E515" s="11">
        <v>1123.75</v>
      </c>
      <c r="F515" s="43"/>
      <c r="S515" s="2">
        <f t="shared" si="19"/>
        <v>69.48</v>
      </c>
      <c r="T515" s="21">
        <f t="shared" si="20"/>
        <v>-5.454298005781716E-3</v>
      </c>
    </row>
    <row r="516" spans="2:20">
      <c r="B516" s="10">
        <v>40162</v>
      </c>
      <c r="C516" s="6">
        <v>1.8694999999999999</v>
      </c>
      <c r="D516" s="6">
        <v>70.62</v>
      </c>
      <c r="E516" s="11">
        <v>1122</v>
      </c>
      <c r="F516" s="43"/>
      <c r="S516" s="2">
        <f t="shared" si="19"/>
        <v>70.62</v>
      </c>
      <c r="T516" s="21">
        <f t="shared" si="20"/>
        <v>1.6274449127336148E-2</v>
      </c>
    </row>
    <row r="517" spans="2:20">
      <c r="B517" s="10">
        <v>40163</v>
      </c>
      <c r="C517" s="6">
        <v>1.9345000000000001</v>
      </c>
      <c r="D517" s="6">
        <v>72.64</v>
      </c>
      <c r="E517" s="11">
        <v>1137.5</v>
      </c>
      <c r="F517" s="43"/>
      <c r="S517" s="2">
        <f t="shared" si="19"/>
        <v>72.64</v>
      </c>
      <c r="T517" s="21">
        <f t="shared" si="20"/>
        <v>2.8202343792797419E-2</v>
      </c>
    </row>
    <row r="518" spans="2:20">
      <c r="B518" s="10">
        <v>40164</v>
      </c>
      <c r="C518" s="6">
        <v>1.9298999999999999</v>
      </c>
      <c r="D518" s="6">
        <v>72.58</v>
      </c>
      <c r="E518" s="11">
        <v>1117</v>
      </c>
      <c r="F518" s="43"/>
      <c r="S518" s="2">
        <f t="shared" si="19"/>
        <v>72.58</v>
      </c>
      <c r="T518" s="21">
        <f t="shared" si="20"/>
        <v>-8.2633250811365569E-4</v>
      </c>
    </row>
    <row r="519" spans="2:20">
      <c r="B519" s="10">
        <v>40165</v>
      </c>
      <c r="C519" s="6">
        <v>1.9303999999999999</v>
      </c>
      <c r="D519" s="6">
        <v>73.3</v>
      </c>
      <c r="E519" s="11">
        <v>1104.5</v>
      </c>
      <c r="F519" s="43"/>
      <c r="S519" s="2">
        <f t="shared" si="19"/>
        <v>73.3</v>
      </c>
      <c r="T519" s="21">
        <f t="shared" si="20"/>
        <v>9.8712071076814401E-3</v>
      </c>
    </row>
    <row r="520" spans="2:20">
      <c r="B520" s="10">
        <v>40168</v>
      </c>
      <c r="C520" s="6">
        <v>1.9550000000000001</v>
      </c>
      <c r="D520" s="6">
        <v>72.709999999999994</v>
      </c>
      <c r="E520" s="11">
        <v>1105.5</v>
      </c>
      <c r="F520" s="43"/>
      <c r="S520" s="2">
        <f t="shared" si="19"/>
        <v>72.709999999999994</v>
      </c>
      <c r="T520" s="21">
        <f t="shared" si="20"/>
        <v>-8.0816822306404301E-3</v>
      </c>
    </row>
    <row r="521" spans="2:20">
      <c r="B521" s="10">
        <v>40169</v>
      </c>
      <c r="C521" s="6">
        <v>1.97</v>
      </c>
      <c r="D521" s="6">
        <v>73.48</v>
      </c>
      <c r="E521" s="11">
        <v>1084</v>
      </c>
      <c r="F521" s="43"/>
      <c r="S521" s="2">
        <f t="shared" si="19"/>
        <v>73.48</v>
      </c>
      <c r="T521" s="21">
        <f t="shared" si="20"/>
        <v>1.0534333684959542E-2</v>
      </c>
    </row>
    <row r="522" spans="2:20">
      <c r="B522" s="10">
        <v>40170</v>
      </c>
      <c r="C522" s="6">
        <v>1.9910000000000001</v>
      </c>
      <c r="D522" s="6">
        <v>76.03</v>
      </c>
      <c r="E522" s="11">
        <v>1085.2</v>
      </c>
      <c r="F522" s="43"/>
      <c r="S522" s="2">
        <f t="shared" si="19"/>
        <v>76.03</v>
      </c>
      <c r="T522" s="21">
        <f t="shared" si="20"/>
        <v>3.4114738893420232E-2</v>
      </c>
    </row>
    <row r="523" spans="2:20">
      <c r="B523" s="10">
        <v>40171</v>
      </c>
      <c r="C523" s="6">
        <v>2.0274999999999999</v>
      </c>
      <c r="D523" s="6">
        <v>76.83</v>
      </c>
      <c r="E523" s="11">
        <v>1085.2</v>
      </c>
      <c r="F523" s="43"/>
      <c r="S523" s="2">
        <f t="shared" si="19"/>
        <v>76.83</v>
      </c>
      <c r="T523" s="21">
        <f t="shared" si="20"/>
        <v>1.0467189639198179E-2</v>
      </c>
    </row>
    <row r="524" spans="2:20">
      <c r="B524" s="10">
        <v>40175</v>
      </c>
      <c r="C524" s="6">
        <v>2.0274999999999999</v>
      </c>
      <c r="D524" s="6">
        <v>78.67</v>
      </c>
      <c r="E524" s="11">
        <v>1085.2</v>
      </c>
      <c r="F524" s="43"/>
      <c r="S524" s="2">
        <f t="shared" si="19"/>
        <v>78.67</v>
      </c>
      <c r="T524" s="21">
        <f t="shared" si="20"/>
        <v>2.3666699461607509E-2</v>
      </c>
    </row>
    <row r="525" spans="2:20">
      <c r="B525" s="10">
        <v>40176</v>
      </c>
      <c r="C525" s="6">
        <v>2.1015000000000001</v>
      </c>
      <c r="D525" s="6">
        <v>78.87</v>
      </c>
      <c r="E525" s="11">
        <v>1106</v>
      </c>
      <c r="F525" s="43"/>
      <c r="S525" s="2">
        <f t="shared" si="19"/>
        <v>78.87</v>
      </c>
      <c r="T525" s="21">
        <f t="shared" si="20"/>
        <v>2.5390390687484591E-3</v>
      </c>
    </row>
    <row r="526" spans="2:20">
      <c r="B526" s="10">
        <v>40177</v>
      </c>
      <c r="C526" s="6">
        <v>2.1080000000000001</v>
      </c>
      <c r="D526" s="6">
        <v>79.349999999999994</v>
      </c>
      <c r="E526" s="11">
        <v>1087.5</v>
      </c>
      <c r="F526" s="43"/>
      <c r="S526" s="2">
        <f t="shared" si="19"/>
        <v>79.349999999999994</v>
      </c>
      <c r="T526" s="21">
        <f t="shared" si="20"/>
        <v>6.067519562518481E-3</v>
      </c>
    </row>
    <row r="527" spans="2:20">
      <c r="B527" s="10">
        <v>40178</v>
      </c>
      <c r="C527" s="6">
        <v>2.1080999999999999</v>
      </c>
      <c r="D527" s="6">
        <v>79.39</v>
      </c>
      <c r="E527" s="11">
        <v>1087.5</v>
      </c>
      <c r="F527" s="43"/>
      <c r="S527" s="2">
        <f t="shared" si="19"/>
        <v>79.39</v>
      </c>
      <c r="T527" s="21">
        <f t="shared" si="20"/>
        <v>5.0396876460396373E-4</v>
      </c>
    </row>
    <row r="528" spans="2:20">
      <c r="B528" s="10">
        <v>40182</v>
      </c>
      <c r="C528" s="6">
        <v>2.1917</v>
      </c>
      <c r="D528" s="6">
        <v>81.52</v>
      </c>
      <c r="E528" s="11">
        <v>1121.5</v>
      </c>
      <c r="F528" s="43"/>
      <c r="S528" s="2">
        <f t="shared" ref="S528:S591" si="21">D528</f>
        <v>81.52</v>
      </c>
      <c r="T528" s="21">
        <f t="shared" si="20"/>
        <v>2.6475973177447317E-2</v>
      </c>
    </row>
    <row r="529" spans="2:20">
      <c r="B529" s="10">
        <v>40183</v>
      </c>
      <c r="C529" s="6">
        <v>2.1903000000000001</v>
      </c>
      <c r="D529" s="6">
        <v>81.739999999999995</v>
      </c>
      <c r="E529" s="11">
        <v>1123.25</v>
      </c>
      <c r="F529" s="43"/>
      <c r="S529" s="2">
        <f t="shared" si="21"/>
        <v>81.739999999999995</v>
      </c>
      <c r="T529" s="21">
        <f t="shared" ref="T529:T592" si="22">LN(S529/S528)</f>
        <v>2.6950892216619348E-3</v>
      </c>
    </row>
    <row r="530" spans="2:20">
      <c r="B530" s="10">
        <v>40184</v>
      </c>
      <c r="C530" s="6">
        <v>2.1907000000000001</v>
      </c>
      <c r="D530" s="6">
        <v>83.12</v>
      </c>
      <c r="E530" s="11">
        <v>1130</v>
      </c>
      <c r="F530" s="43"/>
      <c r="S530" s="2">
        <f t="shared" si="21"/>
        <v>83.12</v>
      </c>
      <c r="T530" s="21">
        <f t="shared" si="22"/>
        <v>1.6741868654840859E-2</v>
      </c>
    </row>
    <row r="531" spans="2:20">
      <c r="B531" s="10">
        <v>40185</v>
      </c>
      <c r="C531" s="6">
        <v>2.1724999999999999</v>
      </c>
      <c r="D531" s="6">
        <v>82.6</v>
      </c>
      <c r="E531" s="11">
        <v>1130.25</v>
      </c>
      <c r="F531" s="43"/>
      <c r="S531" s="2">
        <f t="shared" si="21"/>
        <v>82.6</v>
      </c>
      <c r="T531" s="21">
        <f t="shared" si="22"/>
        <v>-6.2756662640397164E-3</v>
      </c>
    </row>
    <row r="532" spans="2:20">
      <c r="B532" s="10">
        <v>40186</v>
      </c>
      <c r="C532" s="6">
        <v>2.1875</v>
      </c>
      <c r="D532" s="6">
        <v>82.74</v>
      </c>
      <c r="E532" s="11">
        <v>1126.75</v>
      </c>
      <c r="F532" s="43"/>
      <c r="S532" s="2">
        <f t="shared" si="21"/>
        <v>82.74</v>
      </c>
      <c r="T532" s="21">
        <f t="shared" si="22"/>
        <v>1.6934805063331477E-3</v>
      </c>
    </row>
    <row r="533" spans="2:20">
      <c r="B533" s="10">
        <v>40189</v>
      </c>
      <c r="C533" s="6">
        <v>2.1724999999999999</v>
      </c>
      <c r="D533" s="6">
        <v>82.54</v>
      </c>
      <c r="E533" s="11">
        <v>1153</v>
      </c>
      <c r="F533" s="43"/>
      <c r="S533" s="2">
        <f t="shared" si="21"/>
        <v>82.54</v>
      </c>
      <c r="T533" s="21">
        <f t="shared" si="22"/>
        <v>-2.4201367088294975E-3</v>
      </c>
    </row>
    <row r="534" spans="2:20">
      <c r="B534" s="10">
        <v>40190</v>
      </c>
      <c r="C534" s="6">
        <v>2.1175000000000002</v>
      </c>
      <c r="D534" s="6">
        <v>80.790000000000006</v>
      </c>
      <c r="E534" s="11">
        <v>1151.25</v>
      </c>
      <c r="F534" s="43"/>
      <c r="S534" s="2">
        <f t="shared" si="21"/>
        <v>80.790000000000006</v>
      </c>
      <c r="T534" s="21">
        <f t="shared" si="22"/>
        <v>-2.1429828832818517E-2</v>
      </c>
    </row>
    <row r="535" spans="2:20">
      <c r="B535" s="10">
        <v>40191</v>
      </c>
      <c r="C535" s="6">
        <v>2.0950000000000002</v>
      </c>
      <c r="D535" s="6">
        <v>79.66</v>
      </c>
      <c r="E535" s="11">
        <v>1127.25</v>
      </c>
      <c r="F535" s="43"/>
      <c r="S535" s="2">
        <f t="shared" si="21"/>
        <v>79.66</v>
      </c>
      <c r="T535" s="21">
        <f t="shared" si="22"/>
        <v>-1.4085617738119222E-2</v>
      </c>
    </row>
    <row r="536" spans="2:20">
      <c r="B536" s="10">
        <v>40192</v>
      </c>
      <c r="C536" s="6">
        <v>2.0716000000000001</v>
      </c>
      <c r="D536" s="6">
        <v>79.349999999999994</v>
      </c>
      <c r="E536" s="11">
        <v>1138.25</v>
      </c>
      <c r="F536" s="43"/>
      <c r="S536" s="2">
        <f t="shared" si="21"/>
        <v>79.349999999999994</v>
      </c>
      <c r="T536" s="21">
        <f t="shared" si="22"/>
        <v>-3.8991307810801474E-3</v>
      </c>
    </row>
    <row r="537" spans="2:20">
      <c r="B537" s="10">
        <v>40193</v>
      </c>
      <c r="C537" s="6">
        <v>2.0347</v>
      </c>
      <c r="D537" s="6">
        <v>77.959999999999994</v>
      </c>
      <c r="E537" s="11">
        <v>1128</v>
      </c>
      <c r="F537" s="43"/>
      <c r="S537" s="2">
        <f t="shared" si="21"/>
        <v>77.959999999999994</v>
      </c>
      <c r="T537" s="21">
        <f t="shared" si="22"/>
        <v>-1.7672572333057978E-2</v>
      </c>
    </row>
    <row r="538" spans="2:20">
      <c r="B538" s="10">
        <v>40196</v>
      </c>
      <c r="C538" s="6">
        <v>2.0347</v>
      </c>
      <c r="D538" s="6">
        <v>77.959999999999994</v>
      </c>
      <c r="E538" s="11">
        <v>1134.5</v>
      </c>
      <c r="F538" s="43"/>
      <c r="S538" s="2">
        <f t="shared" si="21"/>
        <v>77.959999999999994</v>
      </c>
      <c r="T538" s="21">
        <f t="shared" si="22"/>
        <v>0</v>
      </c>
    </row>
    <row r="539" spans="2:20">
      <c r="B539" s="10">
        <v>40197</v>
      </c>
      <c r="C539" s="6">
        <v>2.0304000000000002</v>
      </c>
      <c r="D539" s="6">
        <v>78.98</v>
      </c>
      <c r="E539" s="11">
        <v>1133</v>
      </c>
      <c r="F539" s="43"/>
      <c r="S539" s="2">
        <f t="shared" si="21"/>
        <v>78.98</v>
      </c>
      <c r="T539" s="21">
        <f t="shared" si="22"/>
        <v>1.2998781219143352E-2</v>
      </c>
    </row>
    <row r="540" spans="2:20">
      <c r="B540" s="10">
        <v>40198</v>
      </c>
      <c r="C540" s="6">
        <v>2.0097999999999998</v>
      </c>
      <c r="D540" s="6">
        <v>77.42</v>
      </c>
      <c r="E540" s="11">
        <v>1120.25</v>
      </c>
      <c r="F540" s="43"/>
      <c r="S540" s="2">
        <f t="shared" si="21"/>
        <v>77.42</v>
      </c>
      <c r="T540" s="21">
        <f t="shared" si="22"/>
        <v>-1.9949510709001358E-2</v>
      </c>
    </row>
    <row r="541" spans="2:20">
      <c r="B541" s="10">
        <v>40199</v>
      </c>
      <c r="C541" s="6">
        <v>1.9756</v>
      </c>
      <c r="D541" s="6">
        <v>75.84</v>
      </c>
      <c r="E541" s="11">
        <v>1108.25</v>
      </c>
      <c r="F541" s="43"/>
      <c r="S541" s="2">
        <f t="shared" si="21"/>
        <v>75.84</v>
      </c>
      <c r="T541" s="21">
        <f t="shared" si="22"/>
        <v>-2.0619287202735703E-2</v>
      </c>
    </row>
    <row r="542" spans="2:20">
      <c r="B542" s="10">
        <v>40200</v>
      </c>
      <c r="C542" s="6">
        <v>1.9302999999999999</v>
      </c>
      <c r="D542" s="6">
        <v>74.25</v>
      </c>
      <c r="E542" s="11">
        <v>1084</v>
      </c>
      <c r="F542" s="43"/>
      <c r="S542" s="2">
        <f t="shared" si="21"/>
        <v>74.25</v>
      </c>
      <c r="T542" s="21">
        <f t="shared" si="22"/>
        <v>-2.1188080263957423E-2</v>
      </c>
    </row>
    <row r="543" spans="2:20">
      <c r="B543" s="10">
        <v>40203</v>
      </c>
      <c r="C543" s="6">
        <v>1.9570000000000001</v>
      </c>
      <c r="D543" s="6">
        <v>74.900000000000006</v>
      </c>
      <c r="E543" s="11">
        <v>1095.25</v>
      </c>
      <c r="F543" s="43"/>
      <c r="S543" s="2">
        <f t="shared" si="21"/>
        <v>74.900000000000006</v>
      </c>
      <c r="T543" s="21">
        <f t="shared" si="22"/>
        <v>8.7161128403647776E-3</v>
      </c>
    </row>
    <row r="544" spans="2:20">
      <c r="B544" s="10">
        <v>40204</v>
      </c>
      <c r="C544" s="6">
        <v>1.9433</v>
      </c>
      <c r="D544" s="6">
        <v>74.67</v>
      </c>
      <c r="E544" s="11">
        <v>1093.25</v>
      </c>
      <c r="F544" s="43"/>
      <c r="S544" s="2">
        <f t="shared" si="21"/>
        <v>74.67</v>
      </c>
      <c r="T544" s="21">
        <f t="shared" si="22"/>
        <v>-3.0754854755635037E-3</v>
      </c>
    </row>
    <row r="545" spans="2:20">
      <c r="B545" s="10">
        <v>40205</v>
      </c>
      <c r="C545" s="6">
        <v>1.9093</v>
      </c>
      <c r="D545" s="6">
        <v>73.64</v>
      </c>
      <c r="E545" s="11">
        <v>1094.75</v>
      </c>
      <c r="F545" s="43"/>
      <c r="S545" s="2">
        <f t="shared" si="21"/>
        <v>73.64</v>
      </c>
      <c r="T545" s="21">
        <f t="shared" si="22"/>
        <v>-1.3890048682733254E-2</v>
      </c>
    </row>
    <row r="546" spans="2:20">
      <c r="B546" s="10">
        <v>40206</v>
      </c>
      <c r="C546" s="6">
        <v>1.9140999999999999</v>
      </c>
      <c r="D546" s="6">
        <v>73.62</v>
      </c>
      <c r="E546" s="11">
        <v>1088</v>
      </c>
      <c r="F546" s="43"/>
      <c r="S546" s="2">
        <f t="shared" si="21"/>
        <v>73.62</v>
      </c>
      <c r="T546" s="21">
        <f t="shared" si="22"/>
        <v>-2.7162841400203149E-4</v>
      </c>
    </row>
    <row r="547" spans="2:20">
      <c r="B547" s="10">
        <v>40207</v>
      </c>
      <c r="C547" s="6">
        <v>1.9004000000000001</v>
      </c>
      <c r="D547" s="6">
        <v>72.849999999999994</v>
      </c>
      <c r="E547" s="11">
        <v>1078.5</v>
      </c>
      <c r="F547" s="43"/>
      <c r="S547" s="2">
        <f t="shared" si="21"/>
        <v>72.849999999999994</v>
      </c>
      <c r="T547" s="21">
        <f t="shared" si="22"/>
        <v>-1.0514195309661344E-2</v>
      </c>
    </row>
    <row r="548" spans="2:20">
      <c r="B548" s="10">
        <v>40210</v>
      </c>
      <c r="C548" s="6">
        <v>1.9423999999999999</v>
      </c>
      <c r="D548" s="6">
        <v>74.41</v>
      </c>
      <c r="E548" s="11">
        <v>1086.5</v>
      </c>
      <c r="F548" s="43"/>
      <c r="S548" s="2">
        <f t="shared" si="21"/>
        <v>74.41</v>
      </c>
      <c r="T548" s="21">
        <f t="shared" si="22"/>
        <v>2.1187808767956069E-2</v>
      </c>
    </row>
    <row r="549" spans="2:20">
      <c r="B549" s="10">
        <v>40211</v>
      </c>
      <c r="C549" s="6">
        <v>2.0196999999999998</v>
      </c>
      <c r="D549" s="6">
        <v>77.209999999999994</v>
      </c>
      <c r="E549" s="11">
        <v>1111</v>
      </c>
      <c r="F549" s="43"/>
      <c r="S549" s="2">
        <f t="shared" si="21"/>
        <v>77.209999999999994</v>
      </c>
      <c r="T549" s="21">
        <f t="shared" si="22"/>
        <v>3.6938640911554577E-2</v>
      </c>
    </row>
    <row r="550" spans="2:20">
      <c r="B550" s="10">
        <v>40212</v>
      </c>
      <c r="C550" s="6">
        <v>2.0081000000000002</v>
      </c>
      <c r="D550" s="6">
        <v>76.959999999999994</v>
      </c>
      <c r="E550" s="11">
        <v>1115.25</v>
      </c>
      <c r="F550" s="43"/>
      <c r="S550" s="2">
        <f t="shared" si="21"/>
        <v>76.959999999999994</v>
      </c>
      <c r="T550" s="21">
        <f t="shared" si="22"/>
        <v>-3.2431759632733847E-3</v>
      </c>
    </row>
    <row r="551" spans="2:20">
      <c r="B551" s="10">
        <v>40213</v>
      </c>
      <c r="C551" s="6">
        <v>1.925</v>
      </c>
      <c r="D551" s="6">
        <v>73.13</v>
      </c>
      <c r="E551" s="11">
        <v>1083.25</v>
      </c>
      <c r="F551" s="43"/>
      <c r="S551" s="2">
        <f t="shared" si="21"/>
        <v>73.13</v>
      </c>
      <c r="T551" s="21">
        <f t="shared" si="22"/>
        <v>-5.1047127074591234E-2</v>
      </c>
    </row>
    <row r="552" spans="2:20">
      <c r="B552" s="10">
        <v>40214</v>
      </c>
      <c r="C552" s="6">
        <v>1.865</v>
      </c>
      <c r="D552" s="6">
        <v>71.150000000000006</v>
      </c>
      <c r="E552" s="11">
        <v>1058</v>
      </c>
      <c r="F552" s="43"/>
      <c r="S552" s="2">
        <f t="shared" si="21"/>
        <v>71.150000000000006</v>
      </c>
      <c r="T552" s="21">
        <f t="shared" si="22"/>
        <v>-2.7448354746998298E-2</v>
      </c>
    </row>
    <row r="553" spans="2:20">
      <c r="B553" s="10">
        <v>40217</v>
      </c>
      <c r="C553" s="6">
        <v>1.873</v>
      </c>
      <c r="D553" s="6">
        <v>71.87</v>
      </c>
      <c r="E553" s="11">
        <v>1064</v>
      </c>
      <c r="F553" s="43"/>
      <c r="S553" s="2">
        <f t="shared" si="21"/>
        <v>71.87</v>
      </c>
      <c r="T553" s="21">
        <f t="shared" si="22"/>
        <v>1.0068606944489961E-2</v>
      </c>
    </row>
    <row r="554" spans="2:20">
      <c r="B554" s="10">
        <v>40218</v>
      </c>
      <c r="C554" s="6">
        <v>1.9259999999999999</v>
      </c>
      <c r="D554" s="6">
        <v>73.709999999999994</v>
      </c>
      <c r="E554" s="11">
        <v>1071.25</v>
      </c>
      <c r="F554" s="43"/>
      <c r="S554" s="2">
        <f t="shared" si="21"/>
        <v>73.709999999999994</v>
      </c>
      <c r="T554" s="21">
        <f t="shared" si="22"/>
        <v>2.527954372084611E-2</v>
      </c>
    </row>
    <row r="555" spans="2:20">
      <c r="B555" s="10">
        <v>40219</v>
      </c>
      <c r="C555" s="6">
        <v>1.9356</v>
      </c>
      <c r="D555" s="6">
        <v>74.48</v>
      </c>
      <c r="E555" s="11">
        <v>1069.5</v>
      </c>
      <c r="F555" s="43"/>
      <c r="S555" s="2">
        <f t="shared" si="21"/>
        <v>74.48</v>
      </c>
      <c r="T555" s="21">
        <f t="shared" si="22"/>
        <v>1.0392157767614424E-2</v>
      </c>
    </row>
    <row r="556" spans="2:20">
      <c r="B556" s="10">
        <v>40220</v>
      </c>
      <c r="C556" s="6">
        <v>1.9504999999999999</v>
      </c>
      <c r="D556" s="6">
        <v>75.23</v>
      </c>
      <c r="E556" s="11">
        <v>1076.25</v>
      </c>
      <c r="F556" s="43"/>
      <c r="S556" s="2">
        <f t="shared" si="21"/>
        <v>75.23</v>
      </c>
      <c r="T556" s="21">
        <f t="shared" si="22"/>
        <v>1.0019454603318486E-2</v>
      </c>
    </row>
    <row r="557" spans="2:20">
      <c r="B557" s="10">
        <v>40221</v>
      </c>
      <c r="C557" s="6">
        <v>1.9040999999999999</v>
      </c>
      <c r="D557" s="6">
        <v>74.11</v>
      </c>
      <c r="E557" s="11">
        <v>1082</v>
      </c>
      <c r="F557" s="43"/>
      <c r="S557" s="2">
        <f t="shared" si="21"/>
        <v>74.11</v>
      </c>
      <c r="T557" s="21">
        <f t="shared" si="22"/>
        <v>-1.4999611608862758E-2</v>
      </c>
    </row>
    <row r="558" spans="2:20">
      <c r="B558" s="10">
        <v>40224</v>
      </c>
      <c r="C558" s="6">
        <v>1.9040999999999999</v>
      </c>
      <c r="D558" s="6">
        <v>74.11</v>
      </c>
      <c r="E558" s="11">
        <v>1098.25</v>
      </c>
      <c r="F558" s="43"/>
      <c r="S558" s="2">
        <f t="shared" si="21"/>
        <v>74.11</v>
      </c>
      <c r="T558" s="21">
        <f t="shared" si="22"/>
        <v>0</v>
      </c>
    </row>
    <row r="559" spans="2:20">
      <c r="B559" s="10">
        <v>40225</v>
      </c>
      <c r="C559" s="6">
        <v>1.98</v>
      </c>
      <c r="D559" s="6">
        <v>76.98</v>
      </c>
      <c r="E559" s="11">
        <v>1115.25</v>
      </c>
      <c r="F559" s="43"/>
      <c r="S559" s="2">
        <f t="shared" si="21"/>
        <v>76.98</v>
      </c>
      <c r="T559" s="21">
        <f t="shared" si="22"/>
        <v>3.7995171892332556E-2</v>
      </c>
    </row>
    <row r="560" spans="2:20">
      <c r="B560" s="10">
        <v>40226</v>
      </c>
      <c r="C560" s="6">
        <v>1.9954000000000001</v>
      </c>
      <c r="D560" s="6">
        <v>77.27</v>
      </c>
      <c r="E560" s="11">
        <v>1119</v>
      </c>
      <c r="F560" s="43"/>
      <c r="S560" s="2">
        <f t="shared" si="21"/>
        <v>77.27</v>
      </c>
      <c r="T560" s="21">
        <f t="shared" si="22"/>
        <v>3.7601340898923276E-3</v>
      </c>
    </row>
    <row r="561" spans="2:20">
      <c r="B561" s="10">
        <v>40227</v>
      </c>
      <c r="C561" s="6">
        <v>2.0377999999999998</v>
      </c>
      <c r="D561" s="6">
        <v>78.97</v>
      </c>
      <c r="E561" s="11">
        <v>1118</v>
      </c>
      <c r="F561" s="43"/>
      <c r="S561" s="2">
        <f t="shared" si="21"/>
        <v>78.97</v>
      </c>
      <c r="T561" s="21">
        <f t="shared" si="22"/>
        <v>2.1762251563997193E-2</v>
      </c>
    </row>
    <row r="562" spans="2:20">
      <c r="B562" s="10">
        <v>40228</v>
      </c>
      <c r="C562" s="6">
        <v>2.0548999999999999</v>
      </c>
      <c r="D562" s="6">
        <v>79.77</v>
      </c>
      <c r="E562" s="11">
        <v>1112.75</v>
      </c>
      <c r="F562" s="43"/>
      <c r="S562" s="2">
        <f t="shared" si="21"/>
        <v>79.77</v>
      </c>
      <c r="T562" s="21">
        <f t="shared" si="22"/>
        <v>1.0079460413548551E-2</v>
      </c>
    </row>
    <row r="563" spans="2:20">
      <c r="B563" s="10">
        <v>40231</v>
      </c>
      <c r="C563" s="6">
        <v>2.0649999999999999</v>
      </c>
      <c r="D563" s="6">
        <v>80.040000000000006</v>
      </c>
      <c r="E563" s="11">
        <v>1115.25</v>
      </c>
      <c r="F563" s="43"/>
      <c r="S563" s="2">
        <f t="shared" si="21"/>
        <v>80.040000000000006</v>
      </c>
      <c r="T563" s="21">
        <f t="shared" si="22"/>
        <v>3.3790157924946797E-3</v>
      </c>
    </row>
    <row r="564" spans="2:20">
      <c r="B564" s="10">
        <v>40232</v>
      </c>
      <c r="C564" s="6">
        <v>2.0209999999999999</v>
      </c>
      <c r="D564" s="6">
        <v>78.61</v>
      </c>
      <c r="E564" s="11">
        <v>1107</v>
      </c>
      <c r="F564" s="43"/>
      <c r="S564" s="2">
        <f t="shared" si="21"/>
        <v>78.61</v>
      </c>
      <c r="T564" s="21">
        <f t="shared" si="22"/>
        <v>-1.8027591909867628E-2</v>
      </c>
    </row>
    <row r="565" spans="2:20">
      <c r="B565" s="10">
        <v>40233</v>
      </c>
      <c r="C565" s="6">
        <v>2.0320999999999998</v>
      </c>
      <c r="D565" s="6">
        <v>79.75</v>
      </c>
      <c r="E565" s="11">
        <v>1103</v>
      </c>
      <c r="F565" s="43"/>
      <c r="S565" s="2">
        <f t="shared" si="21"/>
        <v>79.75</v>
      </c>
      <c r="T565" s="21">
        <f t="shared" si="22"/>
        <v>1.4397823859288903E-2</v>
      </c>
    </row>
    <row r="566" spans="2:20">
      <c r="B566" s="10">
        <v>40234</v>
      </c>
      <c r="C566" s="6">
        <v>1.9737</v>
      </c>
      <c r="D566" s="6">
        <v>77.989999999999995</v>
      </c>
      <c r="E566" s="11">
        <v>1094.5</v>
      </c>
      <c r="F566" s="43"/>
      <c r="S566" s="2">
        <f t="shared" si="21"/>
        <v>77.989999999999995</v>
      </c>
      <c r="T566" s="21">
        <f t="shared" si="22"/>
        <v>-2.2316128322547368E-2</v>
      </c>
    </row>
    <row r="567" spans="2:20">
      <c r="B567" s="10">
        <v>40235</v>
      </c>
      <c r="C567" s="6">
        <v>2.0203000000000002</v>
      </c>
      <c r="D567" s="6">
        <v>79.72</v>
      </c>
      <c r="E567" s="11">
        <v>1108.2</v>
      </c>
      <c r="F567" s="43"/>
      <c r="S567" s="2">
        <f t="shared" si="21"/>
        <v>79.72</v>
      </c>
      <c r="T567" s="21">
        <f t="shared" si="22"/>
        <v>2.19398820021874E-2</v>
      </c>
    </row>
    <row r="568" spans="2:20">
      <c r="B568" s="10">
        <v>40238</v>
      </c>
      <c r="C568" s="6">
        <v>2.0112000000000001</v>
      </c>
      <c r="D568" s="6">
        <v>78.709999999999994</v>
      </c>
      <c r="E568" s="11">
        <v>1114</v>
      </c>
      <c r="F568" s="43"/>
      <c r="S568" s="2">
        <f t="shared" si="21"/>
        <v>78.709999999999994</v>
      </c>
      <c r="T568" s="21">
        <f t="shared" si="22"/>
        <v>-1.2750283190235199E-2</v>
      </c>
    </row>
    <row r="569" spans="2:20">
      <c r="B569" s="10">
        <v>40239</v>
      </c>
      <c r="C569" s="6">
        <v>2.0535999999999999</v>
      </c>
      <c r="D569" s="6">
        <v>79.62</v>
      </c>
      <c r="E569" s="11">
        <v>1126.5</v>
      </c>
      <c r="F569" s="43"/>
      <c r="S569" s="2">
        <f t="shared" si="21"/>
        <v>79.62</v>
      </c>
      <c r="T569" s="21">
        <f t="shared" si="22"/>
        <v>1.1495105417812533E-2</v>
      </c>
    </row>
    <row r="570" spans="2:20">
      <c r="B570" s="10">
        <v>40240</v>
      </c>
      <c r="C570" s="6">
        <v>2.0836999999999999</v>
      </c>
      <c r="D570" s="6">
        <v>80.91</v>
      </c>
      <c r="E570" s="11">
        <v>1136.5</v>
      </c>
      <c r="F570" s="43"/>
      <c r="S570" s="2">
        <f t="shared" si="21"/>
        <v>80.91</v>
      </c>
      <c r="T570" s="21">
        <f t="shared" si="22"/>
        <v>1.607210824757694E-2</v>
      </c>
    </row>
    <row r="571" spans="2:20">
      <c r="B571" s="10">
        <v>40241</v>
      </c>
      <c r="C571" s="6">
        <v>2.0562</v>
      </c>
      <c r="D571" s="6">
        <v>80.209999999999994</v>
      </c>
      <c r="E571" s="11">
        <v>1134.5</v>
      </c>
      <c r="F571" s="43"/>
      <c r="S571" s="2">
        <f t="shared" si="21"/>
        <v>80.209999999999994</v>
      </c>
      <c r="T571" s="21">
        <f t="shared" si="22"/>
        <v>-8.6892304409151647E-3</v>
      </c>
    </row>
    <row r="572" spans="2:20">
      <c r="B572" s="10">
        <v>40242</v>
      </c>
      <c r="C572" s="6">
        <v>2.0836000000000001</v>
      </c>
      <c r="D572" s="6">
        <v>81.5</v>
      </c>
      <c r="E572" s="11">
        <v>1135</v>
      </c>
      <c r="F572" s="43"/>
      <c r="S572" s="2">
        <f t="shared" si="21"/>
        <v>81.5</v>
      </c>
      <c r="T572" s="21">
        <f t="shared" si="22"/>
        <v>1.5954824867983955E-2</v>
      </c>
    </row>
    <row r="573" spans="2:20">
      <c r="B573" s="10">
        <v>40245</v>
      </c>
      <c r="C573" s="6">
        <v>2.0941999999999998</v>
      </c>
      <c r="D573" s="6">
        <v>81.849999999999994</v>
      </c>
      <c r="E573" s="11">
        <v>1125.75</v>
      </c>
      <c r="F573" s="43"/>
      <c r="S573" s="2">
        <f t="shared" si="21"/>
        <v>81.849999999999994</v>
      </c>
      <c r="T573" s="21">
        <f t="shared" si="22"/>
        <v>4.2852835703268604E-3</v>
      </c>
    </row>
    <row r="574" spans="2:20">
      <c r="B574" s="10">
        <v>40246</v>
      </c>
      <c r="C574" s="6">
        <v>2.0785</v>
      </c>
      <c r="D574" s="6">
        <v>81.5</v>
      </c>
      <c r="E574" s="11">
        <v>1115.75</v>
      </c>
      <c r="F574" s="43"/>
      <c r="S574" s="2">
        <f t="shared" si="21"/>
        <v>81.5</v>
      </c>
      <c r="T574" s="21">
        <f t="shared" si="22"/>
        <v>-4.2852835703268257E-3</v>
      </c>
    </row>
    <row r="575" spans="2:20">
      <c r="B575" s="10">
        <v>40247</v>
      </c>
      <c r="C575" s="6">
        <v>2.1061999999999999</v>
      </c>
      <c r="D575" s="6">
        <v>82.07</v>
      </c>
      <c r="E575" s="11">
        <v>1120.5</v>
      </c>
      <c r="F575" s="43"/>
      <c r="S575" s="2">
        <f t="shared" si="21"/>
        <v>82.07</v>
      </c>
      <c r="T575" s="21">
        <f t="shared" si="22"/>
        <v>6.9695213948030871E-3</v>
      </c>
    </row>
    <row r="576" spans="2:20">
      <c r="B576" s="10">
        <v>40248</v>
      </c>
      <c r="C576" s="6">
        <v>2.1036999999999999</v>
      </c>
      <c r="D576" s="6">
        <v>82.1</v>
      </c>
      <c r="E576" s="11">
        <v>1104</v>
      </c>
      <c r="F576" s="43"/>
      <c r="S576" s="2">
        <f t="shared" si="21"/>
        <v>82.1</v>
      </c>
      <c r="T576" s="21">
        <f t="shared" si="22"/>
        <v>3.6547481676236354E-4</v>
      </c>
    </row>
    <row r="577" spans="2:20">
      <c r="B577" s="10">
        <v>40249</v>
      </c>
      <c r="C577" s="6">
        <v>2.0865</v>
      </c>
      <c r="D577" s="6">
        <v>81.260000000000005</v>
      </c>
      <c r="E577" s="11">
        <v>1106.25</v>
      </c>
      <c r="F577" s="43"/>
      <c r="S577" s="2">
        <f t="shared" si="21"/>
        <v>81.260000000000005</v>
      </c>
      <c r="T577" s="21">
        <f t="shared" si="22"/>
        <v>-1.0284125898801724E-2</v>
      </c>
    </row>
    <row r="578" spans="2:20">
      <c r="B578" s="10">
        <v>40252</v>
      </c>
      <c r="C578" s="6">
        <v>2.0451000000000001</v>
      </c>
      <c r="D578" s="6">
        <v>79.790000000000006</v>
      </c>
      <c r="E578" s="11">
        <v>1104.25</v>
      </c>
      <c r="F578" s="43"/>
      <c r="S578" s="2">
        <f t="shared" si="21"/>
        <v>79.790000000000006</v>
      </c>
      <c r="T578" s="21">
        <f t="shared" si="22"/>
        <v>-1.8255707239391107E-2</v>
      </c>
    </row>
    <row r="579" spans="2:20">
      <c r="B579" s="10">
        <v>40253</v>
      </c>
      <c r="C579" s="6">
        <v>2.1004999999999998</v>
      </c>
      <c r="D579" s="6">
        <v>81.75</v>
      </c>
      <c r="E579" s="11">
        <v>1124.5</v>
      </c>
      <c r="F579" s="43"/>
      <c r="S579" s="2">
        <f t="shared" si="21"/>
        <v>81.75</v>
      </c>
      <c r="T579" s="21">
        <f t="shared" si="22"/>
        <v>2.4267626457173036E-2</v>
      </c>
    </row>
    <row r="580" spans="2:20">
      <c r="B580" s="10">
        <v>40254</v>
      </c>
      <c r="C580" s="6">
        <v>2.1257000000000001</v>
      </c>
      <c r="D580" s="6">
        <v>82.93</v>
      </c>
      <c r="E580" s="11">
        <v>1121.75</v>
      </c>
      <c r="F580" s="43"/>
      <c r="S580" s="2">
        <f t="shared" si="21"/>
        <v>82.93</v>
      </c>
      <c r="T580" s="21">
        <f t="shared" si="22"/>
        <v>1.4331068685749697E-2</v>
      </c>
    </row>
    <row r="581" spans="2:20">
      <c r="B581" s="10">
        <v>40255</v>
      </c>
      <c r="C581" s="6">
        <v>2.1078000000000001</v>
      </c>
      <c r="D581" s="6">
        <v>82.16</v>
      </c>
      <c r="E581" s="11">
        <v>1122.75</v>
      </c>
      <c r="F581" s="43"/>
      <c r="S581" s="2">
        <f t="shared" si="21"/>
        <v>82.16</v>
      </c>
      <c r="T581" s="21">
        <f t="shared" si="22"/>
        <v>-9.3283128428096988E-3</v>
      </c>
    </row>
    <row r="582" spans="2:20">
      <c r="B582" s="10">
        <v>40256</v>
      </c>
      <c r="C582" s="6">
        <v>2.0667</v>
      </c>
      <c r="D582" s="6">
        <v>80.58</v>
      </c>
      <c r="E582" s="11">
        <v>1105.5</v>
      </c>
      <c r="F582" s="43"/>
      <c r="S582" s="2">
        <f t="shared" si="21"/>
        <v>80.58</v>
      </c>
      <c r="T582" s="21">
        <f t="shared" si="22"/>
        <v>-1.9418085857101513E-2</v>
      </c>
    </row>
    <row r="583" spans="2:20">
      <c r="B583" s="10">
        <v>40259</v>
      </c>
      <c r="C583" s="6">
        <v>2.0712000000000002</v>
      </c>
      <c r="D583" s="6">
        <v>81.260000000000005</v>
      </c>
      <c r="E583" s="11">
        <v>1097.5</v>
      </c>
      <c r="F583" s="43"/>
      <c r="S583" s="2">
        <f t="shared" si="21"/>
        <v>81.260000000000005</v>
      </c>
      <c r="T583" s="21">
        <f t="shared" si="22"/>
        <v>8.4034107963795995E-3</v>
      </c>
    </row>
    <row r="584" spans="2:20">
      <c r="B584" s="10">
        <v>40260</v>
      </c>
      <c r="C584" s="6">
        <v>2.0918000000000001</v>
      </c>
      <c r="D584" s="6">
        <v>81.680000000000007</v>
      </c>
      <c r="E584" s="11">
        <v>1101.5</v>
      </c>
      <c r="F584" s="43"/>
      <c r="S584" s="2">
        <f t="shared" si="21"/>
        <v>81.680000000000007</v>
      </c>
      <c r="T584" s="21">
        <f t="shared" si="22"/>
        <v>5.155283296829489E-3</v>
      </c>
    </row>
    <row r="585" spans="2:20">
      <c r="B585" s="10">
        <v>40261</v>
      </c>
      <c r="C585" s="6">
        <v>2.0607000000000002</v>
      </c>
      <c r="D585" s="6">
        <v>80.290000000000006</v>
      </c>
      <c r="E585" s="11">
        <v>1090.75</v>
      </c>
      <c r="F585" s="43"/>
      <c r="S585" s="2">
        <f t="shared" si="21"/>
        <v>80.290000000000006</v>
      </c>
      <c r="T585" s="21">
        <f t="shared" si="22"/>
        <v>-1.716409365981748E-2</v>
      </c>
    </row>
    <row r="586" spans="2:20">
      <c r="B586" s="10">
        <v>40262</v>
      </c>
      <c r="C586" s="6">
        <v>2.0617999999999999</v>
      </c>
      <c r="D586" s="6">
        <v>80.25</v>
      </c>
      <c r="E586" s="11">
        <v>1093</v>
      </c>
      <c r="F586" s="43"/>
      <c r="S586" s="2">
        <f t="shared" si="21"/>
        <v>80.25</v>
      </c>
      <c r="T586" s="21">
        <f t="shared" si="22"/>
        <v>-4.9831818646748445E-4</v>
      </c>
    </row>
    <row r="587" spans="2:20">
      <c r="B587" s="10">
        <v>40263</v>
      </c>
      <c r="C587" s="6">
        <v>2.0634000000000001</v>
      </c>
      <c r="D587" s="6">
        <v>79.75</v>
      </c>
      <c r="E587" s="11">
        <v>1096.5</v>
      </c>
      <c r="F587" s="43"/>
      <c r="S587" s="2">
        <f t="shared" si="21"/>
        <v>79.75</v>
      </c>
      <c r="T587" s="21">
        <f t="shared" si="22"/>
        <v>-6.2500203451712946E-3</v>
      </c>
    </row>
    <row r="588" spans="2:20">
      <c r="B588" s="10">
        <v>40266</v>
      </c>
      <c r="C588" s="6">
        <v>2.1150000000000002</v>
      </c>
      <c r="D588" s="6">
        <v>81.92</v>
      </c>
      <c r="E588" s="11">
        <v>1107.5</v>
      </c>
      <c r="F588" s="43"/>
      <c r="S588" s="2">
        <f t="shared" si="21"/>
        <v>81.92</v>
      </c>
      <c r="T588" s="21">
        <f t="shared" si="22"/>
        <v>2.6846419626243723E-2</v>
      </c>
    </row>
    <row r="589" spans="2:20">
      <c r="B589" s="10">
        <v>40267</v>
      </c>
      <c r="C589" s="6">
        <v>2.1208999999999998</v>
      </c>
      <c r="D589" s="6">
        <v>82.14</v>
      </c>
      <c r="E589" s="11">
        <v>1107</v>
      </c>
      <c r="F589" s="43"/>
      <c r="S589" s="2">
        <f t="shared" si="21"/>
        <v>82.14</v>
      </c>
      <c r="T589" s="21">
        <f t="shared" si="22"/>
        <v>2.6819472372148672E-3</v>
      </c>
    </row>
    <row r="590" spans="2:20">
      <c r="B590" s="10">
        <v>40268</v>
      </c>
      <c r="C590" s="6">
        <v>2.1608000000000001</v>
      </c>
      <c r="D590" s="6">
        <v>83.45</v>
      </c>
      <c r="E590" s="11">
        <v>1115.5</v>
      </c>
      <c r="F590" s="43"/>
      <c r="S590" s="2">
        <f t="shared" si="21"/>
        <v>83.45</v>
      </c>
      <c r="T590" s="21">
        <f t="shared" si="22"/>
        <v>1.5822541579431561E-2</v>
      </c>
    </row>
    <row r="591" spans="2:20">
      <c r="B591" s="10">
        <v>40269</v>
      </c>
      <c r="C591" s="6">
        <v>2.2042000000000002</v>
      </c>
      <c r="D591" s="6">
        <v>84.53</v>
      </c>
      <c r="E591" s="11">
        <v>1115.5</v>
      </c>
      <c r="F591" s="43"/>
      <c r="S591" s="2">
        <f t="shared" si="21"/>
        <v>84.53</v>
      </c>
      <c r="T591" s="21">
        <f t="shared" si="22"/>
        <v>1.2858850832992276E-2</v>
      </c>
    </row>
    <row r="592" spans="2:20">
      <c r="B592" s="10">
        <v>40270</v>
      </c>
      <c r="C592" s="6">
        <v>2.2042000000000002</v>
      </c>
      <c r="D592" s="6">
        <v>84.53</v>
      </c>
      <c r="E592" s="11">
        <v>1115.5</v>
      </c>
      <c r="F592" s="43"/>
      <c r="S592" s="2">
        <f t="shared" ref="S592:S655" si="23">D592</f>
        <v>84.53</v>
      </c>
      <c r="T592" s="21">
        <f t="shared" si="22"/>
        <v>0</v>
      </c>
    </row>
    <row r="593" spans="2:20">
      <c r="B593" s="10">
        <v>40273</v>
      </c>
      <c r="C593" s="6">
        <v>2.2475000000000001</v>
      </c>
      <c r="D593" s="6">
        <v>86.36</v>
      </c>
      <c r="E593" s="11">
        <v>1115.5</v>
      </c>
      <c r="F593" s="43"/>
      <c r="S593" s="2">
        <f t="shared" si="23"/>
        <v>86.36</v>
      </c>
      <c r="T593" s="21">
        <f t="shared" ref="T593:T656" si="24">LN(S593/S592)</f>
        <v>2.1418104705770189E-2</v>
      </c>
    </row>
    <row r="594" spans="2:20">
      <c r="B594" s="10">
        <v>40274</v>
      </c>
      <c r="C594" s="6">
        <v>2.2433000000000001</v>
      </c>
      <c r="D594" s="6">
        <v>86.54</v>
      </c>
      <c r="E594" s="11">
        <v>1132.75</v>
      </c>
      <c r="F594" s="43"/>
      <c r="S594" s="2">
        <f t="shared" si="23"/>
        <v>86.54</v>
      </c>
      <c r="T594" s="21">
        <f t="shared" si="24"/>
        <v>2.0821291501321743E-3</v>
      </c>
    </row>
    <row r="595" spans="2:20">
      <c r="B595" s="10">
        <v>40275</v>
      </c>
      <c r="C595" s="6">
        <v>2.2201</v>
      </c>
      <c r="D595" s="6">
        <v>85.64</v>
      </c>
      <c r="E595" s="11">
        <v>1142</v>
      </c>
      <c r="F595" s="43"/>
      <c r="S595" s="2">
        <f t="shared" si="23"/>
        <v>85.64</v>
      </c>
      <c r="T595" s="21">
        <f t="shared" si="24"/>
        <v>-1.0454271075256743E-2</v>
      </c>
    </row>
    <row r="596" spans="2:20">
      <c r="B596" s="10">
        <v>40276</v>
      </c>
      <c r="C596" s="6">
        <v>2.2031999999999998</v>
      </c>
      <c r="D596" s="6">
        <v>85.17</v>
      </c>
      <c r="E596" s="11">
        <v>1148</v>
      </c>
      <c r="F596" s="43"/>
      <c r="S596" s="2">
        <f t="shared" si="23"/>
        <v>85.17</v>
      </c>
      <c r="T596" s="21">
        <f t="shared" si="24"/>
        <v>-5.5032045684924764E-3</v>
      </c>
    </row>
    <row r="597" spans="2:20">
      <c r="B597" s="10">
        <v>40277</v>
      </c>
      <c r="C597" s="6">
        <v>2.2021999999999999</v>
      </c>
      <c r="D597" s="6">
        <v>84.6</v>
      </c>
      <c r="E597" s="11">
        <v>1152.5</v>
      </c>
      <c r="F597" s="43"/>
      <c r="S597" s="2">
        <f t="shared" si="23"/>
        <v>84.6</v>
      </c>
      <c r="T597" s="21">
        <f t="shared" si="24"/>
        <v>-6.7149925408120483E-3</v>
      </c>
    </row>
    <row r="598" spans="2:20">
      <c r="B598" s="10">
        <v>40280</v>
      </c>
      <c r="C598" s="6">
        <v>2.1939000000000002</v>
      </c>
      <c r="D598" s="6">
        <v>84.07</v>
      </c>
      <c r="E598" s="11">
        <v>1158.75</v>
      </c>
      <c r="F598" s="43"/>
      <c r="S598" s="2">
        <f t="shared" si="23"/>
        <v>84.07</v>
      </c>
      <c r="T598" s="21">
        <f t="shared" si="24"/>
        <v>-6.2844814649721543E-3</v>
      </c>
    </row>
    <row r="599" spans="2:20">
      <c r="B599" s="10">
        <v>40281</v>
      </c>
      <c r="C599" s="6">
        <v>2.1928999999999998</v>
      </c>
      <c r="D599" s="6">
        <v>83.8</v>
      </c>
      <c r="E599" s="11">
        <v>1148.25</v>
      </c>
      <c r="F599" s="43"/>
      <c r="S599" s="2">
        <f t="shared" si="23"/>
        <v>83.8</v>
      </c>
      <c r="T599" s="21">
        <f t="shared" si="24"/>
        <v>-3.2167776591680471E-3</v>
      </c>
    </row>
    <row r="600" spans="2:20">
      <c r="B600" s="10">
        <v>40282</v>
      </c>
      <c r="C600" s="6">
        <v>2.2221000000000002</v>
      </c>
      <c r="D600" s="6">
        <v>85.62</v>
      </c>
      <c r="E600" s="11">
        <v>1153.75</v>
      </c>
      <c r="F600" s="43"/>
      <c r="S600" s="2">
        <f t="shared" si="23"/>
        <v>85.62</v>
      </c>
      <c r="T600" s="21">
        <f t="shared" si="24"/>
        <v>2.1485893228762799E-2</v>
      </c>
    </row>
    <row r="601" spans="2:20">
      <c r="B601" s="10">
        <v>40283</v>
      </c>
      <c r="C601" s="6">
        <v>2.2284999999999999</v>
      </c>
      <c r="D601" s="6">
        <v>85.25</v>
      </c>
      <c r="E601" s="11">
        <v>1154.4000000000001</v>
      </c>
      <c r="F601" s="43"/>
      <c r="S601" s="2">
        <f t="shared" si="23"/>
        <v>85.25</v>
      </c>
      <c r="T601" s="21">
        <f t="shared" si="24"/>
        <v>-4.3307845531739726E-3</v>
      </c>
    </row>
    <row r="602" spans="2:20">
      <c r="B602" s="10">
        <v>40284</v>
      </c>
      <c r="C602" s="6">
        <v>2.1894</v>
      </c>
      <c r="D602" s="6">
        <v>82.97</v>
      </c>
      <c r="E602" s="11">
        <v>1151.5</v>
      </c>
      <c r="F602" s="43"/>
      <c r="S602" s="2">
        <f t="shared" si="23"/>
        <v>82.97</v>
      </c>
      <c r="T602" s="21">
        <f t="shared" si="24"/>
        <v>-2.7109019487432235E-2</v>
      </c>
    </row>
    <row r="603" spans="2:20">
      <c r="B603" s="10">
        <v>40287</v>
      </c>
      <c r="C603" s="6">
        <v>2.1293000000000002</v>
      </c>
      <c r="D603" s="6">
        <v>81.52</v>
      </c>
      <c r="E603" s="11">
        <v>1136.25</v>
      </c>
      <c r="F603" s="43"/>
      <c r="S603" s="2">
        <f t="shared" si="23"/>
        <v>81.52</v>
      </c>
      <c r="T603" s="21">
        <f t="shared" si="24"/>
        <v>-1.7630707761724537E-2</v>
      </c>
    </row>
    <row r="604" spans="2:20">
      <c r="B604" s="10">
        <v>40288</v>
      </c>
      <c r="C604" s="6">
        <v>2.1501999999999999</v>
      </c>
      <c r="D604" s="6">
        <v>82.98</v>
      </c>
      <c r="E604" s="11">
        <v>1144.75</v>
      </c>
      <c r="F604" s="43"/>
      <c r="S604" s="2">
        <f t="shared" si="23"/>
        <v>82.98</v>
      </c>
      <c r="T604" s="21">
        <f t="shared" si="24"/>
        <v>1.7751225990252497E-2</v>
      </c>
    </row>
    <row r="605" spans="2:20">
      <c r="B605" s="10">
        <v>40289</v>
      </c>
      <c r="C605" s="6">
        <v>2.1875</v>
      </c>
      <c r="D605" s="6">
        <v>82.78</v>
      </c>
      <c r="E605" s="11">
        <v>1143</v>
      </c>
      <c r="F605" s="43"/>
      <c r="S605" s="2">
        <f t="shared" si="23"/>
        <v>82.78</v>
      </c>
      <c r="T605" s="21">
        <f t="shared" si="24"/>
        <v>-2.4131285841355776E-3</v>
      </c>
    </row>
    <row r="606" spans="2:20">
      <c r="B606" s="10">
        <v>40290</v>
      </c>
      <c r="C606" s="6">
        <v>2.1949999999999998</v>
      </c>
      <c r="D606" s="6">
        <v>82.89</v>
      </c>
      <c r="E606" s="11">
        <v>1133.75</v>
      </c>
      <c r="F606" s="43"/>
      <c r="S606" s="2">
        <f t="shared" si="23"/>
        <v>82.89</v>
      </c>
      <c r="T606" s="21">
        <f t="shared" si="24"/>
        <v>1.3279412828485753E-3</v>
      </c>
    </row>
    <row r="607" spans="2:20">
      <c r="B607" s="10">
        <v>40291</v>
      </c>
      <c r="C607" s="6">
        <v>2.2324999999999999</v>
      </c>
      <c r="D607" s="6">
        <v>84.34</v>
      </c>
      <c r="E607" s="11">
        <v>1139.5</v>
      </c>
      <c r="F607" s="43"/>
      <c r="S607" s="2">
        <f t="shared" si="23"/>
        <v>84.34</v>
      </c>
      <c r="T607" s="21">
        <f t="shared" si="24"/>
        <v>1.7341820714978876E-2</v>
      </c>
    </row>
    <row r="608" spans="2:20">
      <c r="B608" s="10">
        <v>40294</v>
      </c>
      <c r="C608" s="6">
        <v>2.2149999999999999</v>
      </c>
      <c r="D608" s="6">
        <v>84.2</v>
      </c>
      <c r="E608" s="11">
        <v>1154.5</v>
      </c>
      <c r="F608" s="43"/>
      <c r="S608" s="2">
        <f t="shared" si="23"/>
        <v>84.2</v>
      </c>
      <c r="T608" s="21">
        <f t="shared" si="24"/>
        <v>-1.6613270701327698E-3</v>
      </c>
    </row>
    <row r="609" spans="2:20">
      <c r="B609" s="10">
        <v>40295</v>
      </c>
      <c r="C609" s="6">
        <v>2.2349999999999999</v>
      </c>
      <c r="D609" s="6">
        <v>82.43</v>
      </c>
      <c r="E609" s="11">
        <v>1149.5</v>
      </c>
      <c r="F609" s="43"/>
      <c r="S609" s="2">
        <f t="shared" si="23"/>
        <v>82.43</v>
      </c>
      <c r="T609" s="21">
        <f t="shared" si="24"/>
        <v>-2.1245472923144885E-2</v>
      </c>
    </row>
    <row r="610" spans="2:20">
      <c r="B610" s="10">
        <v>40296</v>
      </c>
      <c r="C610" s="6">
        <v>2.2374999999999998</v>
      </c>
      <c r="D610" s="6">
        <v>83.22</v>
      </c>
      <c r="E610" s="11">
        <v>1161</v>
      </c>
      <c r="F610" s="43"/>
      <c r="S610" s="2">
        <f t="shared" si="23"/>
        <v>83.22</v>
      </c>
      <c r="T610" s="21">
        <f t="shared" si="24"/>
        <v>9.5382552296588655E-3</v>
      </c>
    </row>
    <row r="611" spans="2:20">
      <c r="B611" s="10">
        <v>40297</v>
      </c>
      <c r="C611" s="6">
        <v>2.2374999999999998</v>
      </c>
      <c r="D611" s="6">
        <v>85.17</v>
      </c>
      <c r="E611" s="11">
        <v>1166.75</v>
      </c>
      <c r="F611" s="43"/>
      <c r="S611" s="2">
        <f t="shared" si="23"/>
        <v>85.17</v>
      </c>
      <c r="T611" s="21">
        <f t="shared" si="24"/>
        <v>2.3161555598194369E-2</v>
      </c>
    </row>
    <row r="612" spans="2:20">
      <c r="B612" s="10">
        <v>40298</v>
      </c>
      <c r="C612" s="6">
        <v>2.2749999999999999</v>
      </c>
      <c r="D612" s="6">
        <v>86.07</v>
      </c>
      <c r="E612" s="11">
        <v>1179.25</v>
      </c>
      <c r="F612" s="43"/>
      <c r="S612" s="2">
        <f t="shared" si="23"/>
        <v>86.07</v>
      </c>
      <c r="T612" s="21">
        <f t="shared" si="24"/>
        <v>1.0511659508393528E-2</v>
      </c>
    </row>
    <row r="613" spans="2:20">
      <c r="B613" s="10">
        <v>40301</v>
      </c>
      <c r="C613" s="6">
        <v>2.31</v>
      </c>
      <c r="D613" s="6">
        <v>86.19</v>
      </c>
      <c r="E613" s="11">
        <v>1179.25</v>
      </c>
      <c r="F613" s="43"/>
      <c r="S613" s="2">
        <f t="shared" si="23"/>
        <v>86.19</v>
      </c>
      <c r="T613" s="21">
        <f t="shared" si="24"/>
        <v>1.3932429979247472E-3</v>
      </c>
    </row>
    <row r="614" spans="2:20">
      <c r="B614" s="10">
        <v>40302</v>
      </c>
      <c r="C614" s="6">
        <v>2.23</v>
      </c>
      <c r="D614" s="6">
        <v>82.73</v>
      </c>
      <c r="E614" s="11">
        <v>1185</v>
      </c>
      <c r="F614" s="43"/>
      <c r="S614" s="2">
        <f t="shared" si="23"/>
        <v>82.73</v>
      </c>
      <c r="T614" s="21">
        <f t="shared" si="24"/>
        <v>-4.0971868457216239E-2</v>
      </c>
    </row>
    <row r="615" spans="2:20">
      <c r="B615" s="10">
        <v>40303</v>
      </c>
      <c r="C615" s="6">
        <v>2.1549999999999998</v>
      </c>
      <c r="D615" s="6">
        <v>80</v>
      </c>
      <c r="E615" s="11">
        <v>1165</v>
      </c>
      <c r="F615" s="43"/>
      <c r="S615" s="2">
        <f t="shared" si="23"/>
        <v>80</v>
      </c>
      <c r="T615" s="21">
        <f t="shared" si="24"/>
        <v>-3.3555658528209922E-2</v>
      </c>
    </row>
    <row r="616" spans="2:20">
      <c r="B616" s="10">
        <v>40304</v>
      </c>
      <c r="C616" s="6">
        <v>2.0886999999999998</v>
      </c>
      <c r="D616" s="6">
        <v>77.180000000000007</v>
      </c>
      <c r="E616" s="11">
        <v>1185.25</v>
      </c>
      <c r="F616" s="43"/>
      <c r="S616" s="2">
        <f t="shared" si="23"/>
        <v>77.180000000000007</v>
      </c>
      <c r="T616" s="21">
        <f t="shared" si="24"/>
        <v>-3.5886278564408805E-2</v>
      </c>
    </row>
    <row r="617" spans="2:20">
      <c r="B617" s="10">
        <v>40305</v>
      </c>
      <c r="C617" s="6">
        <v>2.0594999999999999</v>
      </c>
      <c r="D617" s="6">
        <v>75.099999999999994</v>
      </c>
      <c r="E617" s="11">
        <v>1202.25</v>
      </c>
      <c r="F617" s="43"/>
      <c r="S617" s="2">
        <f t="shared" si="23"/>
        <v>75.099999999999994</v>
      </c>
      <c r="T617" s="21">
        <f t="shared" si="24"/>
        <v>-2.7319797339383851E-2</v>
      </c>
    </row>
    <row r="618" spans="2:20">
      <c r="B618" s="10">
        <v>40308</v>
      </c>
      <c r="C618" s="6">
        <v>2.1076999999999999</v>
      </c>
      <c r="D618" s="6">
        <v>76.89</v>
      </c>
      <c r="E618" s="11">
        <v>1196.5</v>
      </c>
      <c r="F618" s="43"/>
      <c r="S618" s="2">
        <f t="shared" si="23"/>
        <v>76.89</v>
      </c>
      <c r="T618" s="21">
        <f t="shared" si="24"/>
        <v>2.3555270274000423E-2</v>
      </c>
    </row>
    <row r="619" spans="2:20">
      <c r="B619" s="10">
        <v>40309</v>
      </c>
      <c r="C619" s="6">
        <v>2.1301000000000001</v>
      </c>
      <c r="D619" s="6">
        <v>76.37</v>
      </c>
      <c r="E619" s="11">
        <v>1222.5</v>
      </c>
      <c r="F619" s="43"/>
      <c r="S619" s="2">
        <f t="shared" si="23"/>
        <v>76.37</v>
      </c>
      <c r="T619" s="21">
        <f t="shared" si="24"/>
        <v>-6.785880143796625E-3</v>
      </c>
    </row>
    <row r="620" spans="2:20">
      <c r="B620" s="10">
        <v>40310</v>
      </c>
      <c r="C620" s="6">
        <v>2.1541000000000001</v>
      </c>
      <c r="D620" s="6">
        <v>75.650000000000006</v>
      </c>
      <c r="E620" s="11">
        <v>1237.5</v>
      </c>
      <c r="F620" s="43"/>
      <c r="S620" s="2">
        <f t="shared" si="23"/>
        <v>75.650000000000006</v>
      </c>
      <c r="T620" s="21">
        <f t="shared" si="24"/>
        <v>-9.4725086659278295E-3</v>
      </c>
    </row>
    <row r="621" spans="2:20">
      <c r="B621" s="10">
        <v>40311</v>
      </c>
      <c r="C621" s="6">
        <v>2.1269</v>
      </c>
      <c r="D621" s="6">
        <v>74.38</v>
      </c>
      <c r="E621" s="11">
        <v>1237.5</v>
      </c>
      <c r="F621" s="43"/>
      <c r="S621" s="2">
        <f t="shared" si="23"/>
        <v>74.38</v>
      </c>
      <c r="T621" s="21">
        <f t="shared" si="24"/>
        <v>-1.6930351737441132E-2</v>
      </c>
    </row>
    <row r="622" spans="2:20">
      <c r="B622" s="10">
        <v>40312</v>
      </c>
      <c r="C622" s="6">
        <v>2.0568</v>
      </c>
      <c r="D622" s="6">
        <v>71.61</v>
      </c>
      <c r="E622" s="11">
        <v>1236.5</v>
      </c>
      <c r="F622" s="43"/>
      <c r="S622" s="2">
        <f t="shared" si="23"/>
        <v>71.61</v>
      </c>
      <c r="T622" s="21">
        <f t="shared" si="24"/>
        <v>-3.7952359478075536E-2</v>
      </c>
    </row>
    <row r="623" spans="2:20">
      <c r="B623" s="10">
        <v>40315</v>
      </c>
      <c r="C623" s="6">
        <v>1.9814000000000001</v>
      </c>
      <c r="D623" s="6">
        <v>70.08</v>
      </c>
      <c r="E623" s="11">
        <v>1236.5</v>
      </c>
      <c r="F623" s="43"/>
      <c r="S623" s="2">
        <f t="shared" si="23"/>
        <v>70.08</v>
      </c>
      <c r="T623" s="21">
        <f t="shared" si="24"/>
        <v>-2.1597282390712447E-2</v>
      </c>
    </row>
    <row r="624" spans="2:20">
      <c r="B624" s="10">
        <v>40316</v>
      </c>
      <c r="C624" s="6">
        <v>1.954</v>
      </c>
      <c r="D624" s="6">
        <v>69.38</v>
      </c>
      <c r="E624" s="11">
        <v>1216.75</v>
      </c>
      <c r="F624" s="43"/>
      <c r="S624" s="2">
        <f t="shared" si="23"/>
        <v>69.38</v>
      </c>
      <c r="T624" s="21">
        <f t="shared" si="24"/>
        <v>-1.0038805086532435E-2</v>
      </c>
    </row>
    <row r="625" spans="2:20">
      <c r="B625" s="10">
        <v>40317</v>
      </c>
      <c r="C625" s="6">
        <v>1.9392</v>
      </c>
      <c r="D625" s="6">
        <v>69.91</v>
      </c>
      <c r="E625" s="11">
        <v>1195</v>
      </c>
      <c r="F625" s="43"/>
      <c r="S625" s="2">
        <f t="shared" si="23"/>
        <v>69.91</v>
      </c>
      <c r="T625" s="21">
        <f t="shared" si="24"/>
        <v>7.6100589822902303E-3</v>
      </c>
    </row>
    <row r="626" spans="2:20">
      <c r="B626" s="10">
        <v>40318</v>
      </c>
      <c r="C626" s="6">
        <v>1.8958999999999999</v>
      </c>
      <c r="D626" s="6">
        <v>68.28</v>
      </c>
      <c r="E626" s="11">
        <v>1192</v>
      </c>
      <c r="F626" s="43"/>
      <c r="S626" s="2">
        <f t="shared" si="23"/>
        <v>68.28</v>
      </c>
      <c r="T626" s="21">
        <f t="shared" si="24"/>
        <v>-2.3591802597653845E-2</v>
      </c>
    </row>
    <row r="627" spans="2:20">
      <c r="B627" s="10">
        <v>40319</v>
      </c>
      <c r="C627" s="6">
        <v>1.8904000000000001</v>
      </c>
      <c r="D627" s="6">
        <v>68.03</v>
      </c>
      <c r="E627" s="11">
        <v>1179.75</v>
      </c>
      <c r="F627" s="43"/>
      <c r="S627" s="2">
        <f t="shared" si="23"/>
        <v>68.03</v>
      </c>
      <c r="T627" s="21">
        <f t="shared" si="24"/>
        <v>-3.6681135692704014E-3</v>
      </c>
    </row>
    <row r="628" spans="2:20">
      <c r="B628" s="10">
        <v>40322</v>
      </c>
      <c r="C628" s="6">
        <v>1.8955</v>
      </c>
      <c r="D628" s="6">
        <v>68.23</v>
      </c>
      <c r="E628" s="11">
        <v>1187</v>
      </c>
      <c r="F628" s="43"/>
      <c r="S628" s="2">
        <f t="shared" si="23"/>
        <v>68.23</v>
      </c>
      <c r="T628" s="21">
        <f t="shared" si="24"/>
        <v>2.9355664703629219E-3</v>
      </c>
    </row>
    <row r="629" spans="2:20">
      <c r="B629" s="10">
        <v>40323</v>
      </c>
      <c r="C629" s="6">
        <v>1.8678999999999999</v>
      </c>
      <c r="D629" s="6">
        <v>64.78</v>
      </c>
      <c r="E629" s="11">
        <v>1198.25</v>
      </c>
      <c r="F629" s="43"/>
      <c r="S629" s="2">
        <f t="shared" si="23"/>
        <v>64.78</v>
      </c>
      <c r="T629" s="21">
        <f t="shared" si="24"/>
        <v>-5.1887437084149085E-2</v>
      </c>
    </row>
    <row r="630" spans="2:20">
      <c r="B630" s="10">
        <v>40324</v>
      </c>
      <c r="C630" s="6">
        <v>1.9169</v>
      </c>
      <c r="D630" s="6">
        <v>71.52</v>
      </c>
      <c r="E630" s="11">
        <v>1212</v>
      </c>
      <c r="F630" s="43"/>
      <c r="S630" s="2">
        <f t="shared" si="23"/>
        <v>71.52</v>
      </c>
      <c r="T630" s="21">
        <f t="shared" si="24"/>
        <v>9.8980217122075456E-2</v>
      </c>
    </row>
    <row r="631" spans="2:20">
      <c r="B631" s="10">
        <v>40325</v>
      </c>
      <c r="C631" s="6">
        <v>1.9956</v>
      </c>
      <c r="D631" s="6">
        <v>74.56</v>
      </c>
      <c r="E631" s="11">
        <v>1211</v>
      </c>
      <c r="F631" s="43"/>
      <c r="S631" s="2">
        <f t="shared" si="23"/>
        <v>74.56</v>
      </c>
      <c r="T631" s="21">
        <f t="shared" si="24"/>
        <v>4.1627039512077232E-2</v>
      </c>
    </row>
    <row r="632" spans="2:20">
      <c r="B632" s="10">
        <v>40326</v>
      </c>
      <c r="C632" s="6">
        <v>1.9995000000000001</v>
      </c>
      <c r="D632" s="6">
        <v>74</v>
      </c>
      <c r="E632" s="11">
        <v>1207.5</v>
      </c>
      <c r="F632" s="43"/>
      <c r="S632" s="2">
        <f t="shared" si="23"/>
        <v>74</v>
      </c>
      <c r="T632" s="21">
        <f t="shared" si="24"/>
        <v>-7.5390771731659754E-3</v>
      </c>
    </row>
    <row r="633" spans="2:20">
      <c r="B633" s="10">
        <v>40330</v>
      </c>
      <c r="C633" s="6">
        <v>1.9591000000000001</v>
      </c>
      <c r="D633" s="6">
        <v>72.7</v>
      </c>
      <c r="E633" s="11">
        <v>1227.75</v>
      </c>
      <c r="F633" s="43"/>
      <c r="S633" s="2">
        <f t="shared" si="23"/>
        <v>72.7</v>
      </c>
      <c r="T633" s="21">
        <f t="shared" si="24"/>
        <v>-1.7723708664696001E-2</v>
      </c>
    </row>
    <row r="634" spans="2:20">
      <c r="B634" s="10">
        <v>40331</v>
      </c>
      <c r="C634" s="6">
        <v>1.9946999999999999</v>
      </c>
      <c r="D634" s="6">
        <v>72.88</v>
      </c>
      <c r="E634" s="11">
        <v>1215</v>
      </c>
      <c r="F634" s="43"/>
      <c r="S634" s="2">
        <f t="shared" si="23"/>
        <v>72.88</v>
      </c>
      <c r="T634" s="21">
        <f t="shared" si="24"/>
        <v>2.472868412228994E-3</v>
      </c>
    </row>
    <row r="635" spans="2:20">
      <c r="B635" s="10">
        <v>40332</v>
      </c>
      <c r="C635" s="6">
        <v>2.0261</v>
      </c>
      <c r="D635" s="6">
        <v>74.62</v>
      </c>
      <c r="E635" s="11">
        <v>1215</v>
      </c>
      <c r="F635" s="43"/>
      <c r="S635" s="2">
        <f t="shared" si="23"/>
        <v>74.62</v>
      </c>
      <c r="T635" s="21">
        <f t="shared" si="24"/>
        <v>2.3594314841309107E-2</v>
      </c>
    </row>
    <row r="636" spans="2:20">
      <c r="B636" s="10">
        <v>40333</v>
      </c>
      <c r="C636" s="6">
        <v>1.9463999999999999</v>
      </c>
      <c r="D636" s="6">
        <v>71.430000000000007</v>
      </c>
      <c r="E636" s="11">
        <v>1203.5</v>
      </c>
      <c r="F636" s="43"/>
      <c r="S636" s="2">
        <f t="shared" si="23"/>
        <v>71.430000000000007</v>
      </c>
      <c r="T636" s="21">
        <f t="shared" si="24"/>
        <v>-4.3690618626130696E-2</v>
      </c>
    </row>
    <row r="637" spans="2:20">
      <c r="B637" s="10">
        <v>40336</v>
      </c>
      <c r="C637" s="6">
        <v>1.9595</v>
      </c>
      <c r="D637" s="6">
        <v>71.55</v>
      </c>
      <c r="E637" s="11">
        <v>1215</v>
      </c>
      <c r="F637" s="43"/>
      <c r="S637" s="2">
        <f t="shared" si="23"/>
        <v>71.55</v>
      </c>
      <c r="T637" s="21">
        <f t="shared" si="24"/>
        <v>1.6785568355787415E-3</v>
      </c>
    </row>
    <row r="638" spans="2:20">
      <c r="B638" s="10">
        <v>40337</v>
      </c>
      <c r="C638" s="6">
        <v>1.9553</v>
      </c>
      <c r="D638" s="6">
        <v>71.88</v>
      </c>
      <c r="E638" s="11">
        <v>1246</v>
      </c>
      <c r="F638" s="43"/>
      <c r="S638" s="2">
        <f t="shared" si="23"/>
        <v>71.88</v>
      </c>
      <c r="T638" s="21">
        <f t="shared" si="24"/>
        <v>4.6015559128983015E-3</v>
      </c>
    </row>
    <row r="639" spans="2:20">
      <c r="B639" s="10">
        <v>40338</v>
      </c>
      <c r="C639" s="6">
        <v>2</v>
      </c>
      <c r="D639" s="6">
        <v>74.38</v>
      </c>
      <c r="E639" s="11">
        <v>1233.5</v>
      </c>
      <c r="F639" s="43"/>
      <c r="S639" s="2">
        <f t="shared" si="23"/>
        <v>74.38</v>
      </c>
      <c r="T639" s="21">
        <f t="shared" si="24"/>
        <v>3.4189026581565633E-2</v>
      </c>
    </row>
    <row r="640" spans="2:20">
      <c r="B640" s="10">
        <v>40339</v>
      </c>
      <c r="C640" s="6">
        <v>2.0190000000000001</v>
      </c>
      <c r="D640" s="6">
        <v>75.48</v>
      </c>
      <c r="E640" s="11">
        <v>1217.5</v>
      </c>
      <c r="F640" s="43"/>
      <c r="S640" s="2">
        <f t="shared" si="23"/>
        <v>75.48</v>
      </c>
      <c r="T640" s="21">
        <f t="shared" si="24"/>
        <v>1.4680632003425629E-2</v>
      </c>
    </row>
    <row r="641" spans="2:20">
      <c r="B641" s="10">
        <v>40340</v>
      </c>
      <c r="C641" s="6">
        <v>1.9915</v>
      </c>
      <c r="D641" s="6">
        <v>73.89</v>
      </c>
      <c r="E641" s="11">
        <v>1220</v>
      </c>
      <c r="F641" s="43"/>
      <c r="S641" s="2">
        <f t="shared" si="23"/>
        <v>73.89</v>
      </c>
      <c r="T641" s="21">
        <f t="shared" si="24"/>
        <v>-2.1290219699793306E-2</v>
      </c>
    </row>
    <row r="642" spans="2:20">
      <c r="B642" s="10">
        <v>40343</v>
      </c>
      <c r="C642" s="6">
        <v>2.0146000000000002</v>
      </c>
      <c r="D642" s="6">
        <v>74.989999999999995</v>
      </c>
      <c r="E642" s="11">
        <v>1223.75</v>
      </c>
      <c r="F642" s="43"/>
      <c r="S642" s="2">
        <f t="shared" si="23"/>
        <v>74.989999999999995</v>
      </c>
      <c r="T642" s="21">
        <f t="shared" si="24"/>
        <v>1.4777270512741658E-2</v>
      </c>
    </row>
    <row r="643" spans="2:20">
      <c r="B643" s="10">
        <v>40344</v>
      </c>
      <c r="C643" s="6">
        <v>2.0571999999999999</v>
      </c>
      <c r="D643" s="6">
        <v>76.84</v>
      </c>
      <c r="E643" s="11">
        <v>1225</v>
      </c>
      <c r="F643" s="43"/>
      <c r="S643" s="2">
        <f t="shared" si="23"/>
        <v>76.84</v>
      </c>
      <c r="T643" s="21">
        <f t="shared" si="24"/>
        <v>2.4370566587057909E-2</v>
      </c>
    </row>
    <row r="644" spans="2:20">
      <c r="B644" s="10">
        <v>40345</v>
      </c>
      <c r="C644" s="6">
        <v>2.0988000000000002</v>
      </c>
      <c r="D644" s="6">
        <v>77.67</v>
      </c>
      <c r="E644" s="11">
        <v>1234</v>
      </c>
      <c r="F644" s="43"/>
      <c r="S644" s="2">
        <f t="shared" si="23"/>
        <v>77.67</v>
      </c>
      <c r="T644" s="21">
        <f t="shared" si="24"/>
        <v>1.0743744531200125E-2</v>
      </c>
    </row>
    <row r="645" spans="2:20">
      <c r="B645" s="10">
        <v>40346</v>
      </c>
      <c r="C645" s="6">
        <v>2.1374</v>
      </c>
      <c r="D645" s="6">
        <v>76.819999999999993</v>
      </c>
      <c r="E645" s="11">
        <v>1245</v>
      </c>
      <c r="F645" s="43"/>
      <c r="S645" s="2">
        <f t="shared" si="23"/>
        <v>76.819999999999993</v>
      </c>
      <c r="T645" s="21">
        <f t="shared" si="24"/>
        <v>-1.1004059513797368E-2</v>
      </c>
    </row>
    <row r="646" spans="2:20">
      <c r="B646" s="10">
        <v>40347</v>
      </c>
      <c r="C646" s="6">
        <v>2.1175999999999999</v>
      </c>
      <c r="D646" s="6">
        <v>77.180000000000007</v>
      </c>
      <c r="E646" s="11">
        <v>1256</v>
      </c>
      <c r="F646" s="43"/>
      <c r="S646" s="2">
        <f t="shared" si="23"/>
        <v>77.180000000000007</v>
      </c>
      <c r="T646" s="21">
        <f t="shared" si="24"/>
        <v>4.6753331917140997E-3</v>
      </c>
    </row>
    <row r="647" spans="2:20">
      <c r="B647" s="10">
        <v>40350</v>
      </c>
      <c r="C647" s="6">
        <v>2.1371000000000002</v>
      </c>
      <c r="D647" s="6">
        <v>77.84</v>
      </c>
      <c r="E647" s="11">
        <v>1254</v>
      </c>
      <c r="F647" s="43"/>
      <c r="S647" s="2">
        <f t="shared" si="23"/>
        <v>77.84</v>
      </c>
      <c r="T647" s="21">
        <f t="shared" si="24"/>
        <v>8.5150817682767711E-3</v>
      </c>
    </row>
    <row r="648" spans="2:20">
      <c r="B648" s="10">
        <v>40351</v>
      </c>
      <c r="C648" s="6">
        <v>2.1015999999999999</v>
      </c>
      <c r="D648" s="6">
        <v>77.150000000000006</v>
      </c>
      <c r="E648" s="11">
        <v>1236</v>
      </c>
      <c r="F648" s="43"/>
      <c r="S648" s="2">
        <f t="shared" si="23"/>
        <v>77.150000000000006</v>
      </c>
      <c r="T648" s="21">
        <f t="shared" si="24"/>
        <v>-8.9038590685797687E-3</v>
      </c>
    </row>
    <row r="649" spans="2:20">
      <c r="B649" s="10">
        <v>40352</v>
      </c>
      <c r="C649" s="6">
        <v>2.0571000000000002</v>
      </c>
      <c r="D649" s="6">
        <v>75.900000000000006</v>
      </c>
      <c r="E649" s="11">
        <v>1226</v>
      </c>
      <c r="F649" s="43"/>
      <c r="S649" s="2">
        <f t="shared" si="23"/>
        <v>75.900000000000006</v>
      </c>
      <c r="T649" s="21">
        <f t="shared" si="24"/>
        <v>-1.6334894407585586E-2</v>
      </c>
    </row>
    <row r="650" spans="2:20">
      <c r="B650" s="10">
        <v>40353</v>
      </c>
      <c r="C650" s="6">
        <v>2.0421999999999998</v>
      </c>
      <c r="D650" s="6">
        <v>75.959999999999994</v>
      </c>
      <c r="E650" s="11">
        <v>1236</v>
      </c>
      <c r="F650" s="43"/>
      <c r="S650" s="2">
        <f t="shared" si="23"/>
        <v>75.959999999999994</v>
      </c>
      <c r="T650" s="21">
        <f t="shared" si="24"/>
        <v>7.9020154250066064E-4</v>
      </c>
    </row>
    <row r="651" spans="2:20">
      <c r="B651" s="10">
        <v>40354</v>
      </c>
      <c r="C651" s="6">
        <v>2.0947</v>
      </c>
      <c r="D651" s="6">
        <v>78.45</v>
      </c>
      <c r="E651" s="11">
        <v>1254</v>
      </c>
      <c r="F651" s="43"/>
      <c r="S651" s="2">
        <f t="shared" si="23"/>
        <v>78.45</v>
      </c>
      <c r="T651" s="21">
        <f t="shared" si="24"/>
        <v>3.2254593234956684E-2</v>
      </c>
    </row>
    <row r="652" spans="2:20">
      <c r="B652" s="10">
        <v>40357</v>
      </c>
      <c r="C652" s="6">
        <v>2.0758000000000001</v>
      </c>
      <c r="D652" s="6">
        <v>78.260000000000005</v>
      </c>
      <c r="E652" s="11">
        <v>1254</v>
      </c>
      <c r="F652" s="43"/>
      <c r="S652" s="2">
        <f t="shared" si="23"/>
        <v>78.260000000000005</v>
      </c>
      <c r="T652" s="21">
        <f t="shared" si="24"/>
        <v>-2.4248623967751265E-3</v>
      </c>
    </row>
    <row r="653" spans="2:20">
      <c r="B653" s="10">
        <v>40358</v>
      </c>
      <c r="C653" s="6">
        <v>2.0049999999999999</v>
      </c>
      <c r="D653" s="6">
        <v>75.930000000000007</v>
      </c>
      <c r="E653" s="11">
        <v>1234</v>
      </c>
      <c r="F653" s="43"/>
      <c r="S653" s="2">
        <f t="shared" si="23"/>
        <v>75.930000000000007</v>
      </c>
      <c r="T653" s="21">
        <f t="shared" si="24"/>
        <v>-3.0224753557124059E-2</v>
      </c>
    </row>
    <row r="654" spans="2:20">
      <c r="B654" s="10">
        <v>40359</v>
      </c>
      <c r="C654" s="6">
        <v>1.9654</v>
      </c>
      <c r="D654" s="6">
        <v>75.59</v>
      </c>
      <c r="E654" s="11">
        <v>1244</v>
      </c>
      <c r="F654" s="43"/>
      <c r="S654" s="2">
        <f t="shared" si="23"/>
        <v>75.59</v>
      </c>
      <c r="T654" s="21">
        <f t="shared" si="24"/>
        <v>-4.4878639210570647E-3</v>
      </c>
    </row>
    <row r="655" spans="2:20">
      <c r="B655" s="10">
        <v>40360</v>
      </c>
      <c r="C655" s="6">
        <v>1.8996999999999999</v>
      </c>
      <c r="D655" s="6">
        <v>72.95</v>
      </c>
      <c r="E655" s="11">
        <v>1234</v>
      </c>
      <c r="F655" s="43"/>
      <c r="S655" s="2">
        <f t="shared" si="23"/>
        <v>72.95</v>
      </c>
      <c r="T655" s="21">
        <f t="shared" si="24"/>
        <v>-3.5549724335290737E-2</v>
      </c>
    </row>
    <row r="656" spans="2:20">
      <c r="B656" s="10">
        <v>40361</v>
      </c>
      <c r="C656" s="6">
        <v>1.8996999999999999</v>
      </c>
      <c r="D656" s="6">
        <v>72.06</v>
      </c>
      <c r="E656" s="11">
        <v>1201</v>
      </c>
      <c r="F656" s="43"/>
      <c r="S656" s="2">
        <f t="shared" ref="S656:S719" si="25">D656</f>
        <v>72.06</v>
      </c>
      <c r="T656" s="21">
        <f t="shared" si="24"/>
        <v>-1.2275169648847532E-2</v>
      </c>
    </row>
    <row r="657" spans="2:20">
      <c r="B657" s="10">
        <v>40364</v>
      </c>
      <c r="C657" s="6">
        <v>1.8996999999999999</v>
      </c>
      <c r="D657" s="6">
        <v>72.06</v>
      </c>
      <c r="E657" s="11">
        <v>1208</v>
      </c>
      <c r="F657" s="43"/>
      <c r="S657" s="2">
        <f t="shared" si="25"/>
        <v>72.06</v>
      </c>
      <c r="T657" s="21">
        <f t="shared" ref="T657:T720" si="26">LN(S657/S656)</f>
        <v>0</v>
      </c>
    </row>
    <row r="658" spans="2:20">
      <c r="B658" s="10">
        <v>40365</v>
      </c>
      <c r="C658" s="6">
        <v>1.8822000000000001</v>
      </c>
      <c r="D658" s="6">
        <v>71.959999999999994</v>
      </c>
      <c r="E658" s="11">
        <v>1195</v>
      </c>
      <c r="F658" s="43"/>
      <c r="S658" s="2">
        <f t="shared" si="25"/>
        <v>71.959999999999994</v>
      </c>
      <c r="T658" s="21">
        <f t="shared" si="26"/>
        <v>-1.3886962376148931E-3</v>
      </c>
    </row>
    <row r="659" spans="2:20">
      <c r="B659" s="10">
        <v>40366</v>
      </c>
      <c r="C659" s="6">
        <v>1.9449000000000001</v>
      </c>
      <c r="D659" s="6">
        <v>74.05</v>
      </c>
      <c r="E659" s="11">
        <v>1193</v>
      </c>
      <c r="F659" s="43"/>
      <c r="S659" s="2">
        <f t="shared" si="25"/>
        <v>74.05</v>
      </c>
      <c r="T659" s="21">
        <f t="shared" si="26"/>
        <v>2.8630131631475552E-2</v>
      </c>
    </row>
    <row r="660" spans="2:20">
      <c r="B660" s="10">
        <v>40367</v>
      </c>
      <c r="C660" s="6">
        <v>1.9753000000000001</v>
      </c>
      <c r="D660" s="6">
        <v>75.459999999999994</v>
      </c>
      <c r="E660" s="11">
        <v>1193</v>
      </c>
      <c r="F660" s="43"/>
      <c r="S660" s="2">
        <f t="shared" si="25"/>
        <v>75.459999999999994</v>
      </c>
      <c r="T660" s="21">
        <f t="shared" si="26"/>
        <v>1.8862173822356464E-2</v>
      </c>
    </row>
    <row r="661" spans="2:20">
      <c r="B661" s="10">
        <v>40368</v>
      </c>
      <c r="C661" s="6">
        <v>1.9982</v>
      </c>
      <c r="D661" s="6">
        <v>76.08</v>
      </c>
      <c r="E661" s="11">
        <v>1208</v>
      </c>
      <c r="F661" s="43"/>
      <c r="S661" s="2">
        <f t="shared" si="25"/>
        <v>76.08</v>
      </c>
      <c r="T661" s="21">
        <f t="shared" si="26"/>
        <v>8.1827037009705606E-3</v>
      </c>
    </row>
    <row r="662" spans="2:20">
      <c r="B662" s="10">
        <v>40371</v>
      </c>
      <c r="C662" s="6">
        <v>1.9624999999999999</v>
      </c>
      <c r="D662" s="6">
        <v>74.930000000000007</v>
      </c>
      <c r="E662" s="11">
        <v>1205</v>
      </c>
      <c r="F662" s="43"/>
      <c r="S662" s="2">
        <f t="shared" si="25"/>
        <v>74.930000000000007</v>
      </c>
      <c r="T662" s="21">
        <f t="shared" si="26"/>
        <v>-1.5231073860915415E-2</v>
      </c>
    </row>
    <row r="663" spans="2:20">
      <c r="B663" s="10">
        <v>40372</v>
      </c>
      <c r="C663" s="6">
        <v>2.0186000000000002</v>
      </c>
      <c r="D663" s="6">
        <v>77.16</v>
      </c>
      <c r="E663" s="11">
        <v>1216</v>
      </c>
      <c r="F663" s="43"/>
      <c r="S663" s="2">
        <f t="shared" si="25"/>
        <v>77.16</v>
      </c>
      <c r="T663" s="21">
        <f t="shared" si="26"/>
        <v>2.9326843661308825E-2</v>
      </c>
    </row>
    <row r="664" spans="2:20">
      <c r="B664" s="10">
        <v>40373</v>
      </c>
      <c r="C664" s="6">
        <v>2.0072999999999999</v>
      </c>
      <c r="D664" s="6">
        <v>77.02</v>
      </c>
      <c r="E664" s="11">
        <v>1207</v>
      </c>
      <c r="F664" s="43"/>
      <c r="S664" s="2">
        <f t="shared" si="25"/>
        <v>77.02</v>
      </c>
      <c r="T664" s="21">
        <f t="shared" si="26"/>
        <v>-1.8160596507654581E-3</v>
      </c>
    </row>
    <row r="665" spans="2:20">
      <c r="B665" s="10">
        <v>40374</v>
      </c>
      <c r="C665" s="6">
        <v>1.9933000000000001</v>
      </c>
      <c r="D665" s="6">
        <v>76.67</v>
      </c>
      <c r="E665" s="11">
        <v>1208</v>
      </c>
      <c r="F665" s="43"/>
      <c r="S665" s="2">
        <f t="shared" si="25"/>
        <v>76.67</v>
      </c>
      <c r="T665" s="21">
        <f t="shared" si="26"/>
        <v>-4.5546308159596918E-3</v>
      </c>
    </row>
    <row r="666" spans="2:20">
      <c r="B666" s="10">
        <v>40375</v>
      </c>
      <c r="C666" s="6">
        <v>1.9863</v>
      </c>
      <c r="D666" s="6">
        <v>75.959999999999994</v>
      </c>
      <c r="E666" s="11">
        <v>1189</v>
      </c>
      <c r="F666" s="43"/>
      <c r="S666" s="2">
        <f t="shared" si="25"/>
        <v>75.959999999999994</v>
      </c>
      <c r="T666" s="21">
        <f t="shared" si="26"/>
        <v>-9.3036116267180592E-3</v>
      </c>
    </row>
    <row r="667" spans="2:20">
      <c r="B667" s="10">
        <v>40378</v>
      </c>
      <c r="C667" s="6">
        <v>1.9906999999999999</v>
      </c>
      <c r="D667" s="6">
        <v>76.53</v>
      </c>
      <c r="E667" s="11">
        <v>1181</v>
      </c>
      <c r="F667" s="43"/>
      <c r="S667" s="2">
        <f t="shared" si="25"/>
        <v>76.53</v>
      </c>
      <c r="T667" s="21">
        <f t="shared" si="26"/>
        <v>7.4759348777446201E-3</v>
      </c>
    </row>
    <row r="668" spans="2:20">
      <c r="B668" s="10">
        <v>40379</v>
      </c>
      <c r="C668" s="6">
        <v>1.9972000000000001</v>
      </c>
      <c r="D668" s="6">
        <v>77.319999999999993</v>
      </c>
      <c r="E668" s="11">
        <v>1183</v>
      </c>
      <c r="F668" s="43"/>
      <c r="S668" s="2">
        <f t="shared" si="25"/>
        <v>77.319999999999993</v>
      </c>
      <c r="T668" s="21">
        <f t="shared" si="26"/>
        <v>1.0269833518300386E-2</v>
      </c>
    </row>
    <row r="669" spans="2:20">
      <c r="B669" s="10">
        <v>40380</v>
      </c>
      <c r="C669" s="6">
        <v>1.9567000000000001</v>
      </c>
      <c r="D669" s="6">
        <v>76.27</v>
      </c>
      <c r="E669" s="11">
        <v>1191</v>
      </c>
      <c r="F669" s="43"/>
      <c r="S669" s="2">
        <f t="shared" si="25"/>
        <v>76.27</v>
      </c>
      <c r="T669" s="21">
        <f t="shared" si="26"/>
        <v>-1.3672978163982951E-2</v>
      </c>
    </row>
    <row r="670" spans="2:20">
      <c r="B670" s="10">
        <v>40381</v>
      </c>
      <c r="C670" s="6">
        <v>2.0286</v>
      </c>
      <c r="D670" s="6">
        <v>79.010000000000005</v>
      </c>
      <c r="E670" s="11">
        <v>1199</v>
      </c>
      <c r="F670" s="43"/>
      <c r="S670" s="2">
        <f t="shared" si="25"/>
        <v>79.010000000000005</v>
      </c>
      <c r="T670" s="21">
        <f t="shared" si="26"/>
        <v>3.5294750558494813E-2</v>
      </c>
    </row>
    <row r="671" spans="2:20">
      <c r="B671" s="10">
        <v>40382</v>
      </c>
      <c r="C671" s="6">
        <v>2.0167000000000002</v>
      </c>
      <c r="D671" s="6">
        <v>78.680000000000007</v>
      </c>
      <c r="E671" s="11">
        <v>1190</v>
      </c>
      <c r="F671" s="43"/>
      <c r="S671" s="2">
        <f t="shared" si="25"/>
        <v>78.680000000000007</v>
      </c>
      <c r="T671" s="21">
        <f t="shared" si="26"/>
        <v>-4.1854332137835331E-3</v>
      </c>
    </row>
    <row r="672" spans="2:20">
      <c r="B672" s="10">
        <v>40385</v>
      </c>
      <c r="C672" s="6">
        <v>2.0076000000000001</v>
      </c>
      <c r="D672" s="6">
        <v>78.930000000000007</v>
      </c>
      <c r="E672" s="11">
        <v>1183</v>
      </c>
      <c r="F672" s="43"/>
      <c r="S672" s="2">
        <f t="shared" si="25"/>
        <v>78.930000000000007</v>
      </c>
      <c r="T672" s="21">
        <f t="shared" si="26"/>
        <v>3.1723901994526486E-3</v>
      </c>
    </row>
    <row r="673" spans="2:20">
      <c r="B673" s="10">
        <v>40386</v>
      </c>
      <c r="C673" s="6">
        <v>1.9656</v>
      </c>
      <c r="D673" s="6">
        <v>77.459999999999994</v>
      </c>
      <c r="E673" s="11">
        <v>1168</v>
      </c>
      <c r="F673" s="43"/>
      <c r="S673" s="2">
        <f t="shared" si="25"/>
        <v>77.459999999999994</v>
      </c>
      <c r="T673" s="21">
        <f t="shared" si="26"/>
        <v>-1.8799709633705076E-2</v>
      </c>
    </row>
    <row r="674" spans="2:20">
      <c r="B674" s="10">
        <v>40387</v>
      </c>
      <c r="C674" s="6">
        <v>1.9651000000000001</v>
      </c>
      <c r="D674" s="6">
        <v>77.06</v>
      </c>
      <c r="E674" s="11">
        <v>1157</v>
      </c>
      <c r="F674" s="43"/>
      <c r="S674" s="2">
        <f t="shared" si="25"/>
        <v>77.06</v>
      </c>
      <c r="T674" s="21">
        <f t="shared" si="26"/>
        <v>-5.177334888594517E-3</v>
      </c>
    </row>
    <row r="675" spans="2:20">
      <c r="B675" s="10">
        <v>40388</v>
      </c>
      <c r="C675" s="6">
        <v>2.0171999999999999</v>
      </c>
      <c r="D675" s="6">
        <v>78.3</v>
      </c>
      <c r="E675" s="11">
        <v>1162</v>
      </c>
      <c r="F675" s="43"/>
      <c r="S675" s="2">
        <f t="shared" si="25"/>
        <v>78.3</v>
      </c>
      <c r="T675" s="21">
        <f t="shared" si="26"/>
        <v>1.5963263798745742E-2</v>
      </c>
    </row>
    <row r="676" spans="2:20">
      <c r="B676" s="10">
        <v>40389</v>
      </c>
      <c r="C676" s="6">
        <v>2.0381</v>
      </c>
      <c r="D676" s="6">
        <v>78.849999999999994</v>
      </c>
      <c r="E676" s="11">
        <v>1169</v>
      </c>
      <c r="F676" s="43"/>
      <c r="S676" s="2">
        <f t="shared" si="25"/>
        <v>78.849999999999994</v>
      </c>
      <c r="T676" s="21">
        <f t="shared" si="26"/>
        <v>6.9997104122899584E-3</v>
      </c>
    </row>
    <row r="677" spans="2:20">
      <c r="B677" s="10">
        <v>40392</v>
      </c>
      <c r="C677" s="6">
        <v>2.0988000000000002</v>
      </c>
      <c r="D677" s="6">
        <v>81.25</v>
      </c>
      <c r="E677" s="11">
        <v>1188</v>
      </c>
      <c r="F677" s="43"/>
      <c r="S677" s="2">
        <f t="shared" si="25"/>
        <v>81.25</v>
      </c>
      <c r="T677" s="21">
        <f t="shared" si="26"/>
        <v>2.9983507800799593E-2</v>
      </c>
    </row>
    <row r="678" spans="2:20">
      <c r="B678" s="10">
        <v>40393</v>
      </c>
      <c r="C678" s="6">
        <v>2.145</v>
      </c>
      <c r="D678" s="6">
        <v>82.52</v>
      </c>
      <c r="E678" s="11">
        <v>1187</v>
      </c>
      <c r="F678" s="43"/>
      <c r="S678" s="2">
        <f t="shared" si="25"/>
        <v>82.52</v>
      </c>
      <c r="T678" s="21">
        <f t="shared" si="26"/>
        <v>1.5509866993204093E-2</v>
      </c>
    </row>
    <row r="679" spans="2:20">
      <c r="B679" s="10">
        <v>40394</v>
      </c>
      <c r="C679" s="6">
        <v>2.1509</v>
      </c>
      <c r="D679" s="6">
        <v>82.49</v>
      </c>
      <c r="E679" s="11">
        <v>1199</v>
      </c>
      <c r="F679" s="43"/>
      <c r="S679" s="2">
        <f t="shared" si="25"/>
        <v>82.49</v>
      </c>
      <c r="T679" s="21">
        <f t="shared" si="26"/>
        <v>-3.6361433041072532E-4</v>
      </c>
    </row>
    <row r="680" spans="2:20">
      <c r="B680" s="10">
        <v>40395</v>
      </c>
      <c r="C680" s="6">
        <v>2.1379999999999999</v>
      </c>
      <c r="D680" s="6">
        <v>82</v>
      </c>
      <c r="E680" s="11">
        <v>1192</v>
      </c>
      <c r="F680" s="43"/>
      <c r="S680" s="2">
        <f t="shared" si="25"/>
        <v>82</v>
      </c>
      <c r="T680" s="21">
        <f t="shared" si="26"/>
        <v>-5.9578266083871387E-3</v>
      </c>
    </row>
    <row r="681" spans="2:20">
      <c r="B681" s="10">
        <v>40396</v>
      </c>
      <c r="C681" s="6">
        <v>2.0933999999999999</v>
      </c>
      <c r="D681" s="6">
        <v>80.67</v>
      </c>
      <c r="E681" s="11">
        <v>1207</v>
      </c>
      <c r="F681" s="43"/>
      <c r="S681" s="2">
        <f t="shared" si="25"/>
        <v>80.67</v>
      </c>
      <c r="T681" s="21">
        <f t="shared" si="26"/>
        <v>-1.6352488315370135E-2</v>
      </c>
    </row>
    <row r="682" spans="2:20">
      <c r="B682" s="10">
        <v>40399</v>
      </c>
      <c r="C682" s="6">
        <v>2.1</v>
      </c>
      <c r="D682" s="6">
        <v>81.459999999999994</v>
      </c>
      <c r="E682" s="11">
        <v>1203</v>
      </c>
      <c r="F682" s="43"/>
      <c r="S682" s="2">
        <f t="shared" si="25"/>
        <v>81.459999999999994</v>
      </c>
      <c r="T682" s="21">
        <f t="shared" si="26"/>
        <v>9.7453432713834904E-3</v>
      </c>
    </row>
    <row r="683" spans="2:20">
      <c r="B683" s="10">
        <v>40400</v>
      </c>
      <c r="C683" s="6">
        <v>2.0649999999999999</v>
      </c>
      <c r="D683" s="6">
        <v>80.239999999999995</v>
      </c>
      <c r="E683" s="11">
        <v>1195</v>
      </c>
      <c r="F683" s="43"/>
      <c r="S683" s="2">
        <f t="shared" si="25"/>
        <v>80.239999999999995</v>
      </c>
      <c r="T683" s="21">
        <f t="shared" si="26"/>
        <v>-1.5089958566586452E-2</v>
      </c>
    </row>
    <row r="684" spans="2:20">
      <c r="B684" s="10">
        <v>40401</v>
      </c>
      <c r="C684" s="6">
        <v>2.0175000000000001</v>
      </c>
      <c r="D684" s="6">
        <v>78.09</v>
      </c>
      <c r="E684" s="11">
        <v>1208</v>
      </c>
      <c r="F684" s="43"/>
      <c r="S684" s="2">
        <f t="shared" si="25"/>
        <v>78.09</v>
      </c>
      <c r="T684" s="21">
        <f t="shared" si="26"/>
        <v>-2.716013597909624E-2</v>
      </c>
    </row>
    <row r="685" spans="2:20">
      <c r="B685" s="10">
        <v>40402</v>
      </c>
      <c r="C685" s="6">
        <v>1.9524999999999999</v>
      </c>
      <c r="D685" s="6">
        <v>75.680000000000007</v>
      </c>
      <c r="E685" s="11">
        <v>1215</v>
      </c>
      <c r="F685" s="43"/>
      <c r="S685" s="2">
        <f t="shared" si="25"/>
        <v>75.680000000000007</v>
      </c>
      <c r="T685" s="21">
        <f t="shared" si="26"/>
        <v>-3.1348082930960759E-2</v>
      </c>
    </row>
    <row r="686" spans="2:20">
      <c r="B686" s="10">
        <v>40403</v>
      </c>
      <c r="C686" s="6">
        <v>1.9550000000000001</v>
      </c>
      <c r="D686" s="6">
        <v>75.39</v>
      </c>
      <c r="E686" s="11">
        <v>1216</v>
      </c>
      <c r="F686" s="43"/>
      <c r="S686" s="2">
        <f t="shared" si="25"/>
        <v>75.39</v>
      </c>
      <c r="T686" s="21">
        <f t="shared" si="26"/>
        <v>-3.8392845200123931E-3</v>
      </c>
    </row>
    <row r="687" spans="2:20">
      <c r="B687" s="10">
        <v>40406</v>
      </c>
      <c r="C687" s="6">
        <v>1.9462999999999999</v>
      </c>
      <c r="D687" s="6">
        <v>75.17</v>
      </c>
      <c r="E687" s="11">
        <v>1223</v>
      </c>
      <c r="F687" s="43"/>
      <c r="S687" s="2">
        <f t="shared" si="25"/>
        <v>75.17</v>
      </c>
      <c r="T687" s="21">
        <f t="shared" si="26"/>
        <v>-2.9224250342329951E-3</v>
      </c>
    </row>
    <row r="688" spans="2:20">
      <c r="B688" s="10">
        <v>40407</v>
      </c>
      <c r="C688" s="6">
        <v>1.9859</v>
      </c>
      <c r="D688" s="6">
        <v>75.760000000000005</v>
      </c>
      <c r="E688" s="11">
        <v>1226</v>
      </c>
      <c r="F688" s="43"/>
      <c r="S688" s="2">
        <f t="shared" si="25"/>
        <v>75.760000000000005</v>
      </c>
      <c r="T688" s="21">
        <f t="shared" si="26"/>
        <v>7.8182336884454074E-3</v>
      </c>
    </row>
    <row r="689" spans="2:20">
      <c r="B689" s="10">
        <v>40408</v>
      </c>
      <c r="C689" s="6">
        <v>1.9936</v>
      </c>
      <c r="D689" s="6">
        <v>75.39</v>
      </c>
      <c r="E689" s="11">
        <v>1218</v>
      </c>
      <c r="F689" s="43"/>
      <c r="S689" s="2">
        <f t="shared" si="25"/>
        <v>75.39</v>
      </c>
      <c r="T689" s="21">
        <f t="shared" si="26"/>
        <v>-4.8958086542123707E-3</v>
      </c>
    </row>
    <row r="690" spans="2:20">
      <c r="B690" s="10">
        <v>40409</v>
      </c>
      <c r="C690" s="6">
        <v>1.9719</v>
      </c>
      <c r="D690" s="6">
        <v>74.45</v>
      </c>
      <c r="E690" s="11">
        <v>1233</v>
      </c>
      <c r="F690" s="43"/>
      <c r="S690" s="2">
        <f t="shared" si="25"/>
        <v>74.45</v>
      </c>
      <c r="T690" s="21">
        <f t="shared" si="26"/>
        <v>-1.2546881093592517E-2</v>
      </c>
    </row>
    <row r="691" spans="2:20">
      <c r="B691" s="10">
        <v>40410</v>
      </c>
      <c r="C691" s="6">
        <v>1.946</v>
      </c>
      <c r="D691" s="6">
        <v>73.45</v>
      </c>
      <c r="E691" s="11">
        <v>1223</v>
      </c>
      <c r="F691" s="43"/>
      <c r="S691" s="2">
        <f t="shared" si="25"/>
        <v>73.45</v>
      </c>
      <c r="T691" s="21">
        <f t="shared" si="26"/>
        <v>-1.3522856510131732E-2</v>
      </c>
    </row>
    <row r="692" spans="2:20">
      <c r="B692" s="10">
        <v>40413</v>
      </c>
      <c r="C692" s="6">
        <v>1.9379</v>
      </c>
      <c r="D692" s="6">
        <v>72.709999999999994</v>
      </c>
      <c r="E692" s="11">
        <v>1226</v>
      </c>
      <c r="F692" s="43"/>
      <c r="S692" s="2">
        <f t="shared" si="25"/>
        <v>72.709999999999994</v>
      </c>
      <c r="T692" s="21">
        <f t="shared" si="26"/>
        <v>-1.012597595792092E-2</v>
      </c>
    </row>
    <row r="693" spans="2:20">
      <c r="B693" s="10">
        <v>40414</v>
      </c>
      <c r="C693" s="6">
        <v>1.9157</v>
      </c>
      <c r="D693" s="6">
        <v>71.239999999999995</v>
      </c>
      <c r="E693" s="11">
        <v>1222</v>
      </c>
      <c r="F693" s="43"/>
      <c r="S693" s="2">
        <f t="shared" si="25"/>
        <v>71.239999999999995</v>
      </c>
      <c r="T693" s="21">
        <f t="shared" si="26"/>
        <v>-2.0424468240504545E-2</v>
      </c>
    </row>
    <row r="694" spans="2:20">
      <c r="B694" s="10">
        <v>40415</v>
      </c>
      <c r="C694" s="6">
        <v>1.9593</v>
      </c>
      <c r="D694" s="6">
        <v>72.069999999999993</v>
      </c>
      <c r="E694" s="11">
        <v>1237</v>
      </c>
      <c r="F694" s="43"/>
      <c r="S694" s="2">
        <f t="shared" si="25"/>
        <v>72.069999999999993</v>
      </c>
      <c r="T694" s="21">
        <f t="shared" si="26"/>
        <v>1.1583410514888726E-2</v>
      </c>
    </row>
    <row r="695" spans="2:20">
      <c r="B695" s="10">
        <v>40416</v>
      </c>
      <c r="C695" s="6">
        <v>1.9966999999999999</v>
      </c>
      <c r="D695" s="6">
        <v>73.36</v>
      </c>
      <c r="E695" s="11">
        <v>1237</v>
      </c>
      <c r="F695" s="43"/>
      <c r="S695" s="2">
        <f t="shared" si="25"/>
        <v>73.36</v>
      </c>
      <c r="T695" s="21">
        <f t="shared" si="26"/>
        <v>1.7740959011859753E-2</v>
      </c>
    </row>
    <row r="696" spans="2:20">
      <c r="B696" s="10">
        <v>40417</v>
      </c>
      <c r="C696" s="6">
        <v>2.1318000000000001</v>
      </c>
      <c r="D696" s="6">
        <v>75.17</v>
      </c>
      <c r="E696" s="11">
        <v>1235</v>
      </c>
      <c r="F696" s="43"/>
      <c r="S696" s="2">
        <f t="shared" si="25"/>
        <v>75.17</v>
      </c>
      <c r="T696" s="21">
        <f t="shared" si="26"/>
        <v>2.4373387241168068E-2</v>
      </c>
    </row>
    <row r="697" spans="2:20">
      <c r="B697" s="10">
        <v>40420</v>
      </c>
      <c r="C697" s="6">
        <v>2.0177</v>
      </c>
      <c r="D697" s="6">
        <v>74.69</v>
      </c>
      <c r="E697" s="11">
        <v>1235</v>
      </c>
      <c r="F697" s="43"/>
      <c r="S697" s="2">
        <f t="shared" si="25"/>
        <v>74.69</v>
      </c>
      <c r="T697" s="21">
        <f t="shared" si="26"/>
        <v>-6.4060008204022958E-3</v>
      </c>
    </row>
    <row r="698" spans="2:20">
      <c r="B698" s="10">
        <v>40421</v>
      </c>
      <c r="C698" s="6">
        <v>1.9742</v>
      </c>
      <c r="D698" s="6">
        <v>71.930000000000007</v>
      </c>
      <c r="E698" s="11">
        <v>1246</v>
      </c>
      <c r="F698" s="43"/>
      <c r="S698" s="2">
        <f t="shared" si="25"/>
        <v>71.930000000000007</v>
      </c>
      <c r="T698" s="21">
        <f t="shared" si="26"/>
        <v>-3.7652790489710347E-2</v>
      </c>
    </row>
    <row r="699" spans="2:20">
      <c r="B699" s="10">
        <v>40422</v>
      </c>
      <c r="C699" s="6">
        <v>2.0247999999999999</v>
      </c>
      <c r="D699" s="6">
        <v>73.97</v>
      </c>
      <c r="E699" s="11">
        <v>1246</v>
      </c>
      <c r="F699" s="43"/>
      <c r="S699" s="2">
        <f t="shared" si="25"/>
        <v>73.97</v>
      </c>
      <c r="T699" s="21">
        <f t="shared" si="26"/>
        <v>2.7966181720511421E-2</v>
      </c>
    </row>
    <row r="700" spans="2:20">
      <c r="B700" s="10">
        <v>40423</v>
      </c>
      <c r="C700" s="6">
        <v>2.0459999999999998</v>
      </c>
      <c r="D700" s="6">
        <v>74.989999999999995</v>
      </c>
      <c r="E700" s="11">
        <v>1248</v>
      </c>
      <c r="F700" s="43"/>
      <c r="S700" s="2">
        <f t="shared" si="25"/>
        <v>74.989999999999995</v>
      </c>
      <c r="T700" s="21">
        <f t="shared" si="26"/>
        <v>1.3695165713521595E-2</v>
      </c>
    </row>
    <row r="701" spans="2:20">
      <c r="B701" s="10">
        <v>40424</v>
      </c>
      <c r="C701" s="6">
        <v>2.0398000000000001</v>
      </c>
      <c r="D701" s="6">
        <v>74.52</v>
      </c>
      <c r="E701" s="11">
        <v>1240</v>
      </c>
      <c r="F701" s="43"/>
      <c r="S701" s="2">
        <f t="shared" si="25"/>
        <v>74.52</v>
      </c>
      <c r="T701" s="21">
        <f t="shared" si="26"/>
        <v>-6.2872255799103043E-3</v>
      </c>
    </row>
    <row r="702" spans="2:20">
      <c r="B702" s="10">
        <v>40427</v>
      </c>
      <c r="C702" s="6">
        <v>2.0398000000000001</v>
      </c>
      <c r="D702" s="6">
        <v>74.52</v>
      </c>
      <c r="E702" s="11">
        <v>1240</v>
      </c>
      <c r="F702" s="43"/>
      <c r="S702" s="2">
        <f t="shared" si="25"/>
        <v>74.52</v>
      </c>
      <c r="T702" s="21">
        <f t="shared" si="26"/>
        <v>0</v>
      </c>
    </row>
    <row r="703" spans="2:20">
      <c r="B703" s="10">
        <v>40428</v>
      </c>
      <c r="C703" s="6">
        <v>2.0529999999999999</v>
      </c>
      <c r="D703" s="6">
        <v>73.98</v>
      </c>
      <c r="E703" s="11">
        <v>1256</v>
      </c>
      <c r="F703" s="43"/>
      <c r="S703" s="2">
        <f t="shared" si="25"/>
        <v>73.98</v>
      </c>
      <c r="T703" s="21">
        <f t="shared" si="26"/>
        <v>-7.2727593290796968E-3</v>
      </c>
    </row>
    <row r="704" spans="2:20">
      <c r="B704" s="10">
        <v>40429</v>
      </c>
      <c r="C704" s="6">
        <v>2.0592000000000001</v>
      </c>
      <c r="D704" s="6">
        <v>74.650000000000006</v>
      </c>
      <c r="E704" s="11">
        <v>1255</v>
      </c>
      <c r="F704" s="43"/>
      <c r="S704" s="2">
        <f t="shared" si="25"/>
        <v>74.650000000000006</v>
      </c>
      <c r="T704" s="21">
        <f t="shared" si="26"/>
        <v>9.0157375808914923E-3</v>
      </c>
    </row>
    <row r="705" spans="2:20">
      <c r="B705" s="10">
        <v>40430</v>
      </c>
      <c r="C705" s="6">
        <v>2.0484</v>
      </c>
      <c r="D705" s="6">
        <v>74.25</v>
      </c>
      <c r="E705" s="11">
        <v>1255</v>
      </c>
      <c r="F705" s="43"/>
      <c r="S705" s="2">
        <f t="shared" si="25"/>
        <v>74.25</v>
      </c>
      <c r="T705" s="21">
        <f t="shared" si="26"/>
        <v>-5.3727463023904454E-3</v>
      </c>
    </row>
    <row r="706" spans="2:20">
      <c r="B706" s="10">
        <v>40431</v>
      </c>
      <c r="C706" s="6">
        <v>2.085</v>
      </c>
      <c r="D706" s="6">
        <v>76.400000000000006</v>
      </c>
      <c r="E706" s="11">
        <v>1246</v>
      </c>
      <c r="F706" s="43"/>
      <c r="S706" s="2">
        <f t="shared" si="25"/>
        <v>76.400000000000006</v>
      </c>
      <c r="T706" s="21">
        <f t="shared" si="26"/>
        <v>2.8544918489665918E-2</v>
      </c>
    </row>
    <row r="707" spans="2:20">
      <c r="B707" s="10">
        <v>40434</v>
      </c>
      <c r="C707" s="6">
        <v>2.1027</v>
      </c>
      <c r="D707" s="6">
        <v>77.17</v>
      </c>
      <c r="E707" s="11">
        <v>1243</v>
      </c>
      <c r="F707" s="43"/>
      <c r="S707" s="2">
        <f t="shared" si="25"/>
        <v>77.17</v>
      </c>
      <c r="T707" s="21">
        <f t="shared" si="26"/>
        <v>1.0028084297036825E-2</v>
      </c>
    </row>
    <row r="708" spans="2:20">
      <c r="B708" s="10">
        <v>40435</v>
      </c>
      <c r="C708" s="6">
        <v>2.11</v>
      </c>
      <c r="D708" s="6">
        <v>76.78</v>
      </c>
      <c r="E708" s="11">
        <v>1265</v>
      </c>
      <c r="F708" s="43"/>
      <c r="S708" s="2">
        <f t="shared" si="25"/>
        <v>76.78</v>
      </c>
      <c r="T708" s="21">
        <f t="shared" si="26"/>
        <v>-5.0665908968600057E-3</v>
      </c>
    </row>
    <row r="709" spans="2:20">
      <c r="B709" s="10">
        <v>40436</v>
      </c>
      <c r="C709" s="6">
        <v>2.1151</v>
      </c>
      <c r="D709" s="6">
        <v>75.92</v>
      </c>
      <c r="E709" s="11">
        <v>1267</v>
      </c>
      <c r="F709" s="43"/>
      <c r="S709" s="2">
        <f t="shared" si="25"/>
        <v>75.92</v>
      </c>
      <c r="T709" s="21">
        <f t="shared" si="26"/>
        <v>-1.126403527097916E-2</v>
      </c>
    </row>
    <row r="710" spans="2:20">
      <c r="B710" s="10">
        <v>40437</v>
      </c>
      <c r="C710" s="6">
        <v>2.0802</v>
      </c>
      <c r="D710" s="6">
        <v>74.58</v>
      </c>
      <c r="E710" s="11">
        <v>1272</v>
      </c>
      <c r="F710" s="43"/>
      <c r="S710" s="2">
        <f t="shared" si="25"/>
        <v>74.58</v>
      </c>
      <c r="T710" s="21">
        <f t="shared" si="26"/>
        <v>-1.7807779550997743E-2</v>
      </c>
    </row>
    <row r="711" spans="2:20">
      <c r="B711" s="10">
        <v>40438</v>
      </c>
      <c r="C711" s="6">
        <v>2.0804</v>
      </c>
      <c r="D711" s="6">
        <v>73.63</v>
      </c>
      <c r="E711" s="11">
        <v>1274</v>
      </c>
      <c r="F711" s="43"/>
      <c r="S711" s="2">
        <f t="shared" si="25"/>
        <v>73.63</v>
      </c>
      <c r="T711" s="21">
        <f t="shared" si="26"/>
        <v>-1.2819823370049369E-2</v>
      </c>
    </row>
    <row r="712" spans="2:20">
      <c r="B712" s="10">
        <v>40441</v>
      </c>
      <c r="C712" s="6">
        <v>2.1225000000000001</v>
      </c>
      <c r="D712" s="6">
        <v>74.81</v>
      </c>
      <c r="E712" s="11">
        <v>1279</v>
      </c>
      <c r="F712" s="43"/>
      <c r="S712" s="2">
        <f t="shared" si="25"/>
        <v>74.81</v>
      </c>
      <c r="T712" s="21">
        <f t="shared" si="26"/>
        <v>1.5899014503688115E-2</v>
      </c>
    </row>
    <row r="713" spans="2:20">
      <c r="B713" s="10">
        <v>40442</v>
      </c>
      <c r="C713" s="6">
        <v>2.1011000000000002</v>
      </c>
      <c r="D713" s="6">
        <v>72.959999999999994</v>
      </c>
      <c r="E713" s="11">
        <v>1275</v>
      </c>
      <c r="F713" s="43"/>
      <c r="S713" s="2">
        <f t="shared" si="25"/>
        <v>72.959999999999994</v>
      </c>
      <c r="T713" s="21">
        <f t="shared" si="26"/>
        <v>-2.5040220118237741E-2</v>
      </c>
    </row>
    <row r="714" spans="2:20">
      <c r="B714" s="10">
        <v>40443</v>
      </c>
      <c r="C714" s="6">
        <v>2.0882000000000001</v>
      </c>
      <c r="D714" s="6">
        <v>72.98</v>
      </c>
      <c r="E714" s="11">
        <v>1293</v>
      </c>
      <c r="F714" s="43"/>
      <c r="S714" s="2">
        <f t="shared" si="25"/>
        <v>72.98</v>
      </c>
      <c r="T714" s="21">
        <f t="shared" si="26"/>
        <v>2.7408524222586407E-4</v>
      </c>
    </row>
    <row r="715" spans="2:20">
      <c r="B715" s="10">
        <v>40444</v>
      </c>
      <c r="C715" s="6">
        <v>2.0956999999999999</v>
      </c>
      <c r="D715" s="6">
        <v>73.400000000000006</v>
      </c>
      <c r="E715" s="11">
        <v>1290</v>
      </c>
      <c r="F715" s="43"/>
      <c r="S715" s="2">
        <f t="shared" si="25"/>
        <v>73.400000000000006</v>
      </c>
      <c r="T715" s="21">
        <f t="shared" si="26"/>
        <v>5.738504612168435E-3</v>
      </c>
    </row>
    <row r="716" spans="2:20">
      <c r="B716" s="10">
        <v>40445</v>
      </c>
      <c r="C716" s="6">
        <v>2.1118000000000001</v>
      </c>
      <c r="D716" s="6">
        <v>74.63</v>
      </c>
      <c r="E716" s="11">
        <v>1297</v>
      </c>
      <c r="F716" s="43"/>
      <c r="S716" s="2">
        <f t="shared" si="25"/>
        <v>74.63</v>
      </c>
      <c r="T716" s="21">
        <f t="shared" si="26"/>
        <v>1.6618635522826053E-2</v>
      </c>
    </row>
    <row r="717" spans="2:20">
      <c r="B717" s="10">
        <v>40448</v>
      </c>
      <c r="C717" s="6">
        <v>2.1027999999999998</v>
      </c>
      <c r="D717" s="6">
        <v>76.510000000000005</v>
      </c>
      <c r="E717" s="11">
        <v>1297</v>
      </c>
      <c r="F717" s="43"/>
      <c r="S717" s="2">
        <f t="shared" si="25"/>
        <v>76.510000000000005</v>
      </c>
      <c r="T717" s="21">
        <f t="shared" si="26"/>
        <v>2.4878880100464639E-2</v>
      </c>
    </row>
    <row r="718" spans="2:20">
      <c r="B718" s="10">
        <v>40449</v>
      </c>
      <c r="C718" s="6">
        <v>2.1057000000000001</v>
      </c>
      <c r="D718" s="6">
        <v>76.150000000000006</v>
      </c>
      <c r="E718" s="11">
        <v>1294</v>
      </c>
      <c r="F718" s="43"/>
      <c r="S718" s="2">
        <f t="shared" si="25"/>
        <v>76.150000000000006</v>
      </c>
      <c r="T718" s="21">
        <f t="shared" si="26"/>
        <v>-4.7163719025896684E-3</v>
      </c>
    </row>
    <row r="719" spans="2:20">
      <c r="B719" s="10">
        <v>40450</v>
      </c>
      <c r="C719" s="6">
        <v>2.1829999999999998</v>
      </c>
      <c r="D719" s="6">
        <v>77.849999999999994</v>
      </c>
      <c r="E719" s="11">
        <v>1307</v>
      </c>
      <c r="F719" s="43"/>
      <c r="S719" s="2">
        <f t="shared" si="25"/>
        <v>77.849999999999994</v>
      </c>
      <c r="T719" s="21">
        <f t="shared" si="26"/>
        <v>2.2078818938836408E-2</v>
      </c>
    </row>
    <row r="720" spans="2:20">
      <c r="B720" s="10">
        <v>40451</v>
      </c>
      <c r="C720" s="6">
        <v>2.2360000000000002</v>
      </c>
      <c r="D720" s="6">
        <v>79.95</v>
      </c>
      <c r="E720" s="11">
        <v>1307</v>
      </c>
      <c r="F720" s="43"/>
      <c r="S720" s="2">
        <f t="shared" ref="S720:S783" si="27">D720</f>
        <v>79.95</v>
      </c>
      <c r="T720" s="21">
        <f t="shared" si="26"/>
        <v>2.6617540999955926E-2</v>
      </c>
    </row>
    <row r="721" spans="2:20">
      <c r="B721" s="10">
        <v>40452</v>
      </c>
      <c r="C721" s="6">
        <v>2.2360000000000002</v>
      </c>
      <c r="D721" s="6">
        <v>81.569999999999993</v>
      </c>
      <c r="E721" s="11">
        <v>1313</v>
      </c>
      <c r="F721" s="43"/>
      <c r="S721" s="2">
        <f t="shared" si="27"/>
        <v>81.569999999999993</v>
      </c>
      <c r="T721" s="21">
        <f t="shared" ref="T721:T784" si="28">LN(S721/S720)</f>
        <v>2.006010803252575E-2</v>
      </c>
    </row>
    <row r="722" spans="2:20">
      <c r="B722" s="10">
        <v>40455</v>
      </c>
      <c r="C722" s="6">
        <v>2.2360000000000002</v>
      </c>
      <c r="D722" s="6">
        <v>81.430000000000007</v>
      </c>
      <c r="E722" s="11">
        <v>1313</v>
      </c>
      <c r="F722" s="43"/>
      <c r="S722" s="2">
        <f t="shared" si="27"/>
        <v>81.430000000000007</v>
      </c>
      <c r="T722" s="21">
        <f t="shared" si="28"/>
        <v>-1.7177918334489672E-3</v>
      </c>
    </row>
    <row r="723" spans="2:20">
      <c r="B723" s="10">
        <v>40456</v>
      </c>
      <c r="C723" s="6">
        <v>2.2776000000000001</v>
      </c>
      <c r="D723" s="6">
        <v>82.83</v>
      </c>
      <c r="E723" s="11">
        <v>1330</v>
      </c>
      <c r="F723" s="43"/>
      <c r="S723" s="2">
        <f t="shared" si="27"/>
        <v>82.83</v>
      </c>
      <c r="T723" s="21">
        <f t="shared" si="28"/>
        <v>1.7046559131132722E-2</v>
      </c>
    </row>
    <row r="724" spans="2:20">
      <c r="B724" s="10">
        <v>40457</v>
      </c>
      <c r="C724" s="6">
        <v>2.2852999999999999</v>
      </c>
      <c r="D724" s="6">
        <v>83.21</v>
      </c>
      <c r="E724" s="11">
        <v>1346</v>
      </c>
      <c r="F724" s="43"/>
      <c r="S724" s="2">
        <f t="shared" si="27"/>
        <v>83.21</v>
      </c>
      <c r="T724" s="21">
        <f t="shared" si="28"/>
        <v>4.5772183021657656E-3</v>
      </c>
    </row>
    <row r="725" spans="2:20">
      <c r="B725" s="10">
        <v>40458</v>
      </c>
      <c r="C725" s="6">
        <v>2.2317999999999998</v>
      </c>
      <c r="D725" s="6">
        <v>81.34</v>
      </c>
      <c r="E725" s="11">
        <v>1345</v>
      </c>
      <c r="F725" s="43"/>
      <c r="S725" s="2">
        <f t="shared" si="27"/>
        <v>81.34</v>
      </c>
      <c r="T725" s="21">
        <f t="shared" si="28"/>
        <v>-2.2729632433259931E-2</v>
      </c>
    </row>
    <row r="726" spans="2:20">
      <c r="B726" s="10">
        <v>40459</v>
      </c>
      <c r="C726" s="6">
        <v>2.2644000000000002</v>
      </c>
      <c r="D726" s="6">
        <v>82.66</v>
      </c>
      <c r="E726" s="11">
        <v>1341</v>
      </c>
      <c r="F726" s="43"/>
      <c r="S726" s="2">
        <f t="shared" si="27"/>
        <v>82.66</v>
      </c>
      <c r="T726" s="21">
        <f t="shared" si="28"/>
        <v>1.6097908604507803E-2</v>
      </c>
    </row>
    <row r="727" spans="2:20">
      <c r="B727" s="10">
        <v>40462</v>
      </c>
      <c r="C727" s="6">
        <v>2.2589999999999999</v>
      </c>
      <c r="D727" s="6">
        <v>82.18</v>
      </c>
      <c r="E727" s="11">
        <v>1351</v>
      </c>
      <c r="F727" s="43"/>
      <c r="S727" s="2">
        <f t="shared" si="27"/>
        <v>82.18</v>
      </c>
      <c r="T727" s="21">
        <f t="shared" si="28"/>
        <v>-5.823845628322462E-3</v>
      </c>
    </row>
    <row r="728" spans="2:20">
      <c r="B728" s="10">
        <v>40463</v>
      </c>
      <c r="C728" s="6">
        <v>2.2462</v>
      </c>
      <c r="D728" s="6">
        <v>81.67</v>
      </c>
      <c r="E728" s="11">
        <v>1348</v>
      </c>
      <c r="F728" s="43"/>
      <c r="S728" s="2">
        <f t="shared" si="27"/>
        <v>81.67</v>
      </c>
      <c r="T728" s="21">
        <f t="shared" si="28"/>
        <v>-6.2252260850793918E-3</v>
      </c>
    </row>
    <row r="729" spans="2:20">
      <c r="B729" s="10">
        <v>40464</v>
      </c>
      <c r="C729" s="6">
        <v>2.2841999999999998</v>
      </c>
      <c r="D729" s="6">
        <v>83.03</v>
      </c>
      <c r="E729" s="11">
        <v>1365</v>
      </c>
      <c r="F729" s="43"/>
      <c r="S729" s="2">
        <f t="shared" si="27"/>
        <v>83.03</v>
      </c>
      <c r="T729" s="21">
        <f t="shared" si="28"/>
        <v>1.6515250903754962E-2</v>
      </c>
    </row>
    <row r="730" spans="2:20">
      <c r="B730" s="10">
        <v>40465</v>
      </c>
      <c r="C730" s="6">
        <v>2.2675999999999998</v>
      </c>
      <c r="D730" s="6">
        <v>82.71</v>
      </c>
      <c r="E730" s="11">
        <v>1373</v>
      </c>
      <c r="F730" s="43"/>
      <c r="S730" s="2">
        <f t="shared" si="27"/>
        <v>82.71</v>
      </c>
      <c r="T730" s="21">
        <f t="shared" si="28"/>
        <v>-3.8614745701242483E-3</v>
      </c>
    </row>
    <row r="731" spans="2:20">
      <c r="B731" s="10">
        <v>40466</v>
      </c>
      <c r="C731" s="6">
        <v>2.2132999999999998</v>
      </c>
      <c r="D731" s="6">
        <v>81.23</v>
      </c>
      <c r="E731" s="11">
        <v>1367</v>
      </c>
      <c r="F731" s="43"/>
      <c r="S731" s="2">
        <f t="shared" si="27"/>
        <v>81.23</v>
      </c>
      <c r="T731" s="21">
        <f t="shared" si="28"/>
        <v>-1.8055876640952408E-2</v>
      </c>
    </row>
    <row r="732" spans="2:20">
      <c r="B732" s="10">
        <v>40469</v>
      </c>
      <c r="C732" s="6">
        <v>2.2561</v>
      </c>
      <c r="D732" s="6">
        <v>83.06</v>
      </c>
      <c r="E732" s="11">
        <v>1367</v>
      </c>
      <c r="F732" s="43"/>
      <c r="S732" s="2">
        <f t="shared" si="27"/>
        <v>83.06</v>
      </c>
      <c r="T732" s="21">
        <f t="shared" si="28"/>
        <v>2.2278601139744992E-2</v>
      </c>
    </row>
    <row r="733" spans="2:20">
      <c r="B733" s="10">
        <v>40470</v>
      </c>
      <c r="C733" s="6">
        <v>2.1692999999999998</v>
      </c>
      <c r="D733" s="6">
        <v>79.569999999999993</v>
      </c>
      <c r="E733" s="11">
        <v>1339</v>
      </c>
      <c r="F733" s="43"/>
      <c r="S733" s="2">
        <f t="shared" si="27"/>
        <v>79.569999999999993</v>
      </c>
      <c r="T733" s="21">
        <f t="shared" si="28"/>
        <v>-4.29261008131641E-2</v>
      </c>
    </row>
    <row r="734" spans="2:20">
      <c r="B734" s="10">
        <v>40471</v>
      </c>
      <c r="C734" s="6">
        <v>2.2334999999999998</v>
      </c>
      <c r="D734" s="6">
        <v>81.93</v>
      </c>
      <c r="E734" s="11">
        <v>1339</v>
      </c>
      <c r="F734" s="43"/>
      <c r="S734" s="2">
        <f t="shared" si="27"/>
        <v>81.93</v>
      </c>
      <c r="T734" s="21">
        <f t="shared" si="28"/>
        <v>2.922808676428014E-2</v>
      </c>
    </row>
    <row r="735" spans="2:20">
      <c r="B735" s="10">
        <v>40472</v>
      </c>
      <c r="C735" s="6">
        <v>2.1945000000000001</v>
      </c>
      <c r="D735" s="6">
        <v>80.03</v>
      </c>
      <c r="E735" s="11">
        <v>1343</v>
      </c>
      <c r="F735" s="43"/>
      <c r="S735" s="2">
        <f t="shared" si="27"/>
        <v>80.03</v>
      </c>
      <c r="T735" s="21">
        <f t="shared" si="28"/>
        <v>-2.3463659774768646E-2</v>
      </c>
    </row>
    <row r="736" spans="2:20">
      <c r="B736" s="10">
        <v>40473</v>
      </c>
      <c r="C736" s="6">
        <v>2.2341000000000002</v>
      </c>
      <c r="D736" s="6">
        <v>81.150000000000006</v>
      </c>
      <c r="E736" s="11">
        <v>1322</v>
      </c>
      <c r="F736" s="43"/>
      <c r="S736" s="2">
        <f t="shared" si="27"/>
        <v>81.150000000000006</v>
      </c>
      <c r="T736" s="21">
        <f t="shared" si="28"/>
        <v>1.389772958164557E-2</v>
      </c>
    </row>
    <row r="737" spans="2:20">
      <c r="B737" s="10">
        <v>40476</v>
      </c>
      <c r="C737" s="6">
        <v>2.2336999999999998</v>
      </c>
      <c r="D737" s="6">
        <v>82</v>
      </c>
      <c r="E737" s="11">
        <v>1337</v>
      </c>
      <c r="F737" s="43"/>
      <c r="S737" s="2">
        <f t="shared" si="27"/>
        <v>82</v>
      </c>
      <c r="T737" s="21">
        <f t="shared" si="28"/>
        <v>1.0419953303652878E-2</v>
      </c>
    </row>
    <row r="738" spans="2:20">
      <c r="B738" s="10">
        <v>40477</v>
      </c>
      <c r="C738" s="6">
        <v>2.2311999999999999</v>
      </c>
      <c r="D738" s="6">
        <v>82.6</v>
      </c>
      <c r="E738" s="11">
        <v>1329</v>
      </c>
      <c r="F738" s="43"/>
      <c r="S738" s="2">
        <f t="shared" si="27"/>
        <v>82.6</v>
      </c>
      <c r="T738" s="21">
        <f t="shared" si="28"/>
        <v>7.290433262679274E-3</v>
      </c>
    </row>
    <row r="739" spans="2:20">
      <c r="B739" s="10">
        <v>40478</v>
      </c>
      <c r="C739" s="6">
        <v>2.2357999999999998</v>
      </c>
      <c r="D739" s="6">
        <v>81.900000000000006</v>
      </c>
      <c r="E739" s="11">
        <v>1324</v>
      </c>
      <c r="F739" s="43"/>
      <c r="S739" s="2">
        <f t="shared" si="27"/>
        <v>81.900000000000006</v>
      </c>
      <c r="T739" s="21">
        <f t="shared" si="28"/>
        <v>-8.5106896679085064E-3</v>
      </c>
    </row>
    <row r="740" spans="2:20">
      <c r="B740" s="10">
        <v>40479</v>
      </c>
      <c r="C740" s="6">
        <v>2.2347000000000001</v>
      </c>
      <c r="D740" s="6">
        <v>82.2</v>
      </c>
      <c r="E740" s="11">
        <v>1333</v>
      </c>
      <c r="F740" s="43"/>
      <c r="S740" s="2">
        <f t="shared" si="27"/>
        <v>82.2</v>
      </c>
      <c r="T740" s="21">
        <f t="shared" si="28"/>
        <v>3.6563112031104792E-3</v>
      </c>
    </row>
    <row r="741" spans="2:20">
      <c r="B741" s="10">
        <v>40480</v>
      </c>
      <c r="C741" s="6">
        <v>2.2162999999999999</v>
      </c>
      <c r="D741" s="6">
        <v>81.45</v>
      </c>
      <c r="E741" s="11">
        <v>1346</v>
      </c>
      <c r="F741" s="43"/>
      <c r="S741" s="2">
        <f t="shared" si="27"/>
        <v>81.45</v>
      </c>
      <c r="T741" s="21">
        <f t="shared" si="28"/>
        <v>-9.1659670140800571E-3</v>
      </c>
    </row>
    <row r="742" spans="2:20">
      <c r="B742" s="10">
        <v>40483</v>
      </c>
      <c r="C742" s="6">
        <v>2.2564000000000002</v>
      </c>
      <c r="D742" s="6">
        <v>82.94</v>
      </c>
      <c r="E742" s="11">
        <v>1354</v>
      </c>
      <c r="F742" s="43"/>
      <c r="S742" s="2">
        <f t="shared" si="27"/>
        <v>82.94</v>
      </c>
      <c r="T742" s="21">
        <f t="shared" si="28"/>
        <v>1.8128119770181087E-2</v>
      </c>
    </row>
    <row r="743" spans="2:20">
      <c r="B743" s="10">
        <v>40484</v>
      </c>
      <c r="C743" s="6">
        <v>2.2686999999999999</v>
      </c>
      <c r="D743" s="6">
        <v>83.91</v>
      </c>
      <c r="E743" s="11">
        <v>1351</v>
      </c>
      <c r="F743" s="43"/>
      <c r="S743" s="2">
        <f t="shared" si="27"/>
        <v>83.91</v>
      </c>
      <c r="T743" s="21">
        <f t="shared" si="28"/>
        <v>1.1627341063742755E-2</v>
      </c>
    </row>
    <row r="744" spans="2:20">
      <c r="B744" s="10">
        <v>40485</v>
      </c>
      <c r="C744" s="6">
        <v>2.3029000000000002</v>
      </c>
      <c r="D744" s="6">
        <v>84.45</v>
      </c>
      <c r="E744" s="11">
        <v>1345</v>
      </c>
      <c r="F744" s="43"/>
      <c r="S744" s="2">
        <f t="shared" si="27"/>
        <v>84.45</v>
      </c>
      <c r="T744" s="21">
        <f t="shared" si="28"/>
        <v>6.4148473718310412E-3</v>
      </c>
    </row>
    <row r="745" spans="2:20">
      <c r="B745" s="10">
        <v>40486</v>
      </c>
      <c r="C745" s="6">
        <v>2.3475000000000001</v>
      </c>
      <c r="D745" s="6">
        <v>86.49</v>
      </c>
      <c r="E745" s="11">
        <v>1381</v>
      </c>
      <c r="F745" s="43"/>
      <c r="S745" s="2">
        <f t="shared" si="27"/>
        <v>86.49</v>
      </c>
      <c r="T745" s="21">
        <f t="shared" si="28"/>
        <v>2.3869157064611346E-2</v>
      </c>
    </row>
    <row r="746" spans="2:20">
      <c r="B746" s="10">
        <v>40487</v>
      </c>
      <c r="C746" s="6">
        <v>2.3597999999999999</v>
      </c>
      <c r="D746" s="6">
        <v>86.85</v>
      </c>
      <c r="E746" s="11">
        <v>1395</v>
      </c>
      <c r="F746" s="43"/>
      <c r="S746" s="2">
        <f t="shared" si="27"/>
        <v>86.85</v>
      </c>
      <c r="T746" s="21">
        <f t="shared" si="28"/>
        <v>4.1536923686933949E-3</v>
      </c>
    </row>
    <row r="747" spans="2:20">
      <c r="B747" s="10">
        <v>40490</v>
      </c>
      <c r="C747" s="6">
        <v>2.3727</v>
      </c>
      <c r="D747" s="6">
        <v>87.07</v>
      </c>
      <c r="E747" s="11">
        <v>1388</v>
      </c>
      <c r="F747" s="43"/>
      <c r="S747" s="2">
        <f t="shared" si="27"/>
        <v>87.07</v>
      </c>
      <c r="T747" s="21">
        <f t="shared" si="28"/>
        <v>2.5299001534101829E-3</v>
      </c>
    </row>
    <row r="748" spans="2:20">
      <c r="B748" s="10">
        <v>40491</v>
      </c>
      <c r="C748" s="6">
        <v>2.3879000000000001</v>
      </c>
      <c r="D748" s="6">
        <v>87.04</v>
      </c>
      <c r="E748" s="11">
        <v>1421</v>
      </c>
      <c r="F748" s="43"/>
      <c r="S748" s="2">
        <f t="shared" si="27"/>
        <v>87.04</v>
      </c>
      <c r="T748" s="21">
        <f t="shared" si="28"/>
        <v>-3.4460973289156933E-4</v>
      </c>
    </row>
    <row r="749" spans="2:20">
      <c r="B749" s="10">
        <v>40492</v>
      </c>
      <c r="C749" s="6">
        <v>2.4268999999999998</v>
      </c>
      <c r="D749" s="6">
        <v>87.77</v>
      </c>
      <c r="E749" s="11">
        <v>1390</v>
      </c>
      <c r="F749" s="43"/>
      <c r="S749" s="2">
        <f t="shared" si="27"/>
        <v>87.77</v>
      </c>
      <c r="T749" s="21">
        <f t="shared" si="28"/>
        <v>8.3519734963936609E-3</v>
      </c>
    </row>
    <row r="750" spans="2:20">
      <c r="B750" s="10">
        <v>40493</v>
      </c>
      <c r="C750" s="6">
        <v>2.4102999999999999</v>
      </c>
      <c r="D750" s="6">
        <v>87.77</v>
      </c>
      <c r="E750" s="11">
        <v>1398</v>
      </c>
      <c r="F750" s="43"/>
      <c r="S750" s="2">
        <f t="shared" si="27"/>
        <v>87.77</v>
      </c>
      <c r="T750" s="21">
        <f t="shared" si="28"/>
        <v>0</v>
      </c>
    </row>
    <row r="751" spans="2:20">
      <c r="B751" s="10">
        <v>40494</v>
      </c>
      <c r="C751" s="6">
        <v>2.3481999999999998</v>
      </c>
      <c r="D751" s="6">
        <v>84.89</v>
      </c>
      <c r="E751" s="11">
        <v>1388</v>
      </c>
      <c r="F751" s="43"/>
      <c r="S751" s="2">
        <f t="shared" si="27"/>
        <v>84.89</v>
      </c>
      <c r="T751" s="21">
        <f t="shared" si="28"/>
        <v>-3.3363455854149779E-2</v>
      </c>
    </row>
    <row r="752" spans="2:20">
      <c r="B752" s="10">
        <v>40497</v>
      </c>
      <c r="C752" s="6">
        <v>2.3559000000000001</v>
      </c>
      <c r="D752" s="6">
        <v>84.88</v>
      </c>
      <c r="E752" s="11">
        <v>1368</v>
      </c>
      <c r="F752" s="43"/>
      <c r="S752" s="2">
        <f t="shared" si="27"/>
        <v>84.88</v>
      </c>
      <c r="T752" s="21">
        <f t="shared" si="28"/>
        <v>-1.1780644414881162E-4</v>
      </c>
    </row>
    <row r="753" spans="2:20">
      <c r="B753" s="10">
        <v>40498</v>
      </c>
      <c r="C753" s="6">
        <v>2.2927</v>
      </c>
      <c r="D753" s="6">
        <v>82.33</v>
      </c>
      <c r="E753" s="11">
        <v>1349</v>
      </c>
      <c r="F753" s="43"/>
      <c r="S753" s="2">
        <f t="shared" si="27"/>
        <v>82.33</v>
      </c>
      <c r="T753" s="21">
        <f t="shared" si="28"/>
        <v>-3.0502932995392956E-2</v>
      </c>
    </row>
    <row r="754" spans="2:20">
      <c r="B754" s="10">
        <v>40499</v>
      </c>
      <c r="C754" s="6">
        <v>2.2381000000000002</v>
      </c>
      <c r="D754" s="6">
        <v>80.430000000000007</v>
      </c>
      <c r="E754" s="11">
        <v>1337</v>
      </c>
      <c r="F754" s="43"/>
      <c r="S754" s="2">
        <f t="shared" si="27"/>
        <v>80.430000000000007</v>
      </c>
      <c r="T754" s="21">
        <f t="shared" si="28"/>
        <v>-2.3348320394356921E-2</v>
      </c>
    </row>
    <row r="755" spans="2:20">
      <c r="B755" s="10">
        <v>40500</v>
      </c>
      <c r="C755" s="6">
        <v>2.2837999999999998</v>
      </c>
      <c r="D755" s="6">
        <v>81.88</v>
      </c>
      <c r="E755" s="11">
        <v>1350</v>
      </c>
      <c r="F755" s="43"/>
      <c r="S755" s="2">
        <f t="shared" si="27"/>
        <v>81.88</v>
      </c>
      <c r="T755" s="21">
        <f t="shared" si="28"/>
        <v>1.7867519877110997E-2</v>
      </c>
    </row>
    <row r="756" spans="2:20">
      <c r="B756" s="10">
        <v>40501</v>
      </c>
      <c r="C756" s="6">
        <v>2.2618999999999998</v>
      </c>
      <c r="D756" s="6">
        <v>81.650000000000006</v>
      </c>
      <c r="E756" s="11">
        <v>1342</v>
      </c>
      <c r="F756" s="43"/>
      <c r="S756" s="2">
        <f t="shared" si="27"/>
        <v>81.650000000000006</v>
      </c>
      <c r="T756" s="21">
        <f t="shared" si="28"/>
        <v>-2.8129413766145011E-3</v>
      </c>
    </row>
    <row r="757" spans="2:20">
      <c r="B757" s="10">
        <v>40504</v>
      </c>
      <c r="C757" s="6">
        <v>2.2511000000000001</v>
      </c>
      <c r="D757" s="6">
        <v>81.239999999999995</v>
      </c>
      <c r="E757" s="11">
        <v>1356</v>
      </c>
      <c r="F757" s="43"/>
      <c r="S757" s="2">
        <f t="shared" si="27"/>
        <v>81.239999999999995</v>
      </c>
      <c r="T757" s="21">
        <f t="shared" si="28"/>
        <v>-5.0340827042902733E-3</v>
      </c>
    </row>
    <row r="758" spans="2:20">
      <c r="B758" s="10">
        <v>40505</v>
      </c>
      <c r="C758" s="6">
        <v>2.2370999999999999</v>
      </c>
      <c r="D758" s="6">
        <v>80.790000000000006</v>
      </c>
      <c r="E758" s="11">
        <v>1377</v>
      </c>
      <c r="F758" s="43"/>
      <c r="S758" s="2">
        <f t="shared" si="27"/>
        <v>80.790000000000006</v>
      </c>
      <c r="T758" s="21">
        <f t="shared" si="28"/>
        <v>-5.5545412205665907E-3</v>
      </c>
    </row>
    <row r="759" spans="2:20">
      <c r="B759" s="10">
        <v>40506</v>
      </c>
      <c r="C759" s="6">
        <v>2.3130000000000002</v>
      </c>
      <c r="D759" s="6">
        <v>83.21</v>
      </c>
      <c r="E759" s="11">
        <v>1372</v>
      </c>
      <c r="F759" s="43"/>
      <c r="S759" s="2">
        <f t="shared" si="27"/>
        <v>83.21</v>
      </c>
      <c r="T759" s="21">
        <f t="shared" si="28"/>
        <v>2.9514337420721157E-2</v>
      </c>
    </row>
    <row r="760" spans="2:20">
      <c r="B760" s="10">
        <v>40507</v>
      </c>
      <c r="C760" s="6">
        <v>2.3130000000000002</v>
      </c>
      <c r="D760" s="6">
        <v>83.21</v>
      </c>
      <c r="E760" s="11">
        <v>1373</v>
      </c>
      <c r="F760" s="43"/>
      <c r="S760" s="2">
        <f t="shared" si="27"/>
        <v>83.21</v>
      </c>
      <c r="T760" s="21">
        <f t="shared" si="28"/>
        <v>0</v>
      </c>
    </row>
    <row r="761" spans="2:20">
      <c r="B761" s="10">
        <v>40508</v>
      </c>
      <c r="C761" s="6">
        <v>2.3037000000000001</v>
      </c>
      <c r="D761" s="6">
        <v>83.87</v>
      </c>
      <c r="E761" s="11">
        <v>1355</v>
      </c>
      <c r="F761" s="43"/>
      <c r="S761" s="2">
        <f t="shared" si="27"/>
        <v>83.87</v>
      </c>
      <c r="T761" s="21">
        <f t="shared" si="28"/>
        <v>7.9004480839818415E-3</v>
      </c>
    </row>
    <row r="762" spans="2:20">
      <c r="B762" s="10">
        <v>40511</v>
      </c>
      <c r="C762" s="6">
        <v>2.3492999999999999</v>
      </c>
      <c r="D762" s="6">
        <v>85.73</v>
      </c>
      <c r="E762" s="11">
        <v>1357</v>
      </c>
      <c r="F762" s="43"/>
      <c r="S762" s="2">
        <f t="shared" si="27"/>
        <v>85.73</v>
      </c>
      <c r="T762" s="21">
        <f t="shared" si="28"/>
        <v>2.193484169434444E-2</v>
      </c>
    </row>
    <row r="763" spans="2:20">
      <c r="B763" s="10">
        <v>40512</v>
      </c>
      <c r="C763" s="6">
        <v>2.2980999999999998</v>
      </c>
      <c r="D763" s="6">
        <v>84.12</v>
      </c>
      <c r="E763" s="11">
        <v>1383</v>
      </c>
      <c r="F763" s="43"/>
      <c r="S763" s="2">
        <f t="shared" si="27"/>
        <v>84.12</v>
      </c>
      <c r="T763" s="21">
        <f t="shared" si="28"/>
        <v>-1.8958471856165525E-2</v>
      </c>
    </row>
    <row r="764" spans="2:20">
      <c r="B764" s="10">
        <v>40513</v>
      </c>
      <c r="C764" s="6">
        <v>2.3793000000000002</v>
      </c>
      <c r="D764" s="6">
        <v>86.75</v>
      </c>
      <c r="E764" s="11">
        <v>1385</v>
      </c>
      <c r="F764" s="43"/>
      <c r="S764" s="2">
        <f t="shared" si="27"/>
        <v>86.75</v>
      </c>
      <c r="T764" s="21">
        <f t="shared" si="28"/>
        <v>3.0786067992469586E-2</v>
      </c>
    </row>
    <row r="765" spans="2:20">
      <c r="B765" s="10">
        <v>40514</v>
      </c>
      <c r="C765" s="6">
        <v>2.4245999999999999</v>
      </c>
      <c r="D765" s="6">
        <v>87.98</v>
      </c>
      <c r="E765" s="11">
        <v>1389</v>
      </c>
      <c r="F765" s="43"/>
      <c r="S765" s="2">
        <f t="shared" si="27"/>
        <v>87.98</v>
      </c>
      <c r="T765" s="21">
        <f t="shared" si="28"/>
        <v>1.4079097093605152E-2</v>
      </c>
    </row>
    <row r="766" spans="2:20">
      <c r="B766" s="10">
        <v>40515</v>
      </c>
      <c r="C766" s="6">
        <v>2.4573999999999998</v>
      </c>
      <c r="D766" s="6">
        <v>89.18</v>
      </c>
      <c r="E766" s="11">
        <v>1403</v>
      </c>
      <c r="F766" s="43"/>
      <c r="S766" s="2">
        <f t="shared" si="27"/>
        <v>89.18</v>
      </c>
      <c r="T766" s="21">
        <f t="shared" si="28"/>
        <v>1.3547283278757028E-2</v>
      </c>
    </row>
    <row r="767" spans="2:20">
      <c r="B767" s="10">
        <v>40518</v>
      </c>
      <c r="C767" s="6">
        <v>2.4419</v>
      </c>
      <c r="D767" s="6">
        <v>89.33</v>
      </c>
      <c r="E767" s="11">
        <v>1415</v>
      </c>
      <c r="F767" s="43"/>
      <c r="S767" s="2">
        <f t="shared" si="27"/>
        <v>89.33</v>
      </c>
      <c r="T767" s="21">
        <f t="shared" si="28"/>
        <v>1.6805785144170923E-3</v>
      </c>
    </row>
    <row r="768" spans="2:20">
      <c r="B768" s="10">
        <v>40519</v>
      </c>
      <c r="C768" s="6">
        <v>2.4277000000000002</v>
      </c>
      <c r="D768" s="6">
        <v>88.69</v>
      </c>
      <c r="E768" s="11">
        <v>1420</v>
      </c>
      <c r="F768" s="43"/>
      <c r="S768" s="2">
        <f t="shared" si="27"/>
        <v>88.69</v>
      </c>
      <c r="T768" s="21">
        <f t="shared" si="28"/>
        <v>-7.1902343253867542E-3</v>
      </c>
    </row>
    <row r="769" spans="2:20">
      <c r="B769" s="10">
        <v>40520</v>
      </c>
      <c r="C769" s="6">
        <v>2.4207000000000001</v>
      </c>
      <c r="D769" s="6">
        <v>88.3</v>
      </c>
      <c r="E769" s="11">
        <v>1385</v>
      </c>
      <c r="F769" s="43"/>
      <c r="S769" s="2">
        <f t="shared" si="27"/>
        <v>88.3</v>
      </c>
      <c r="T769" s="21">
        <f t="shared" si="28"/>
        <v>-4.4070357784466987E-3</v>
      </c>
    </row>
    <row r="770" spans="2:20">
      <c r="B770" s="10">
        <v>40521</v>
      </c>
      <c r="C770" s="6">
        <v>2.4293</v>
      </c>
      <c r="D770" s="6">
        <v>88.35</v>
      </c>
      <c r="E770" s="11">
        <v>1391</v>
      </c>
      <c r="F770" s="43"/>
      <c r="S770" s="2">
        <f t="shared" si="27"/>
        <v>88.35</v>
      </c>
      <c r="T770" s="21">
        <f t="shared" si="28"/>
        <v>5.6609115579113998E-4</v>
      </c>
    </row>
    <row r="771" spans="2:20">
      <c r="B771" s="10">
        <v>40522</v>
      </c>
      <c r="C771" s="6">
        <v>2.4312</v>
      </c>
      <c r="D771" s="6">
        <v>87.81</v>
      </c>
      <c r="E771" s="11">
        <v>1375</v>
      </c>
      <c r="F771" s="43"/>
      <c r="S771" s="2">
        <f t="shared" si="27"/>
        <v>87.81</v>
      </c>
      <c r="T771" s="21">
        <f t="shared" si="28"/>
        <v>-6.1308093938010882E-3</v>
      </c>
    </row>
    <row r="772" spans="2:20">
      <c r="B772" s="10">
        <v>40525</v>
      </c>
      <c r="C772" s="6">
        <v>2.4451999999999998</v>
      </c>
      <c r="D772" s="6">
        <v>88.62</v>
      </c>
      <c r="E772" s="11">
        <v>1399</v>
      </c>
      <c r="F772" s="43"/>
      <c r="S772" s="2">
        <f t="shared" si="27"/>
        <v>88.62</v>
      </c>
      <c r="T772" s="21">
        <f t="shared" si="28"/>
        <v>9.1821763994392822E-3</v>
      </c>
    </row>
    <row r="773" spans="2:20">
      <c r="B773" s="10">
        <v>40526</v>
      </c>
      <c r="C773" s="6">
        <v>2.4491000000000001</v>
      </c>
      <c r="D773" s="6">
        <v>88.33</v>
      </c>
      <c r="E773" s="11">
        <v>1394</v>
      </c>
      <c r="F773" s="43"/>
      <c r="S773" s="2">
        <f t="shared" si="27"/>
        <v>88.33</v>
      </c>
      <c r="T773" s="21">
        <f t="shared" si="28"/>
        <v>-3.2777650143026951E-3</v>
      </c>
    </row>
    <row r="774" spans="2:20">
      <c r="B774" s="10">
        <v>40527</v>
      </c>
      <c r="C774" s="6">
        <v>2.4710000000000001</v>
      </c>
      <c r="D774" s="6">
        <v>88.66</v>
      </c>
      <c r="E774" s="11">
        <v>1388</v>
      </c>
      <c r="F774" s="43"/>
      <c r="S774" s="2">
        <f t="shared" si="27"/>
        <v>88.66</v>
      </c>
      <c r="T774" s="21">
        <f t="shared" si="28"/>
        <v>3.7290285598666332E-3</v>
      </c>
    </row>
    <row r="775" spans="2:20">
      <c r="B775" s="10">
        <v>40528</v>
      </c>
      <c r="C775" s="6">
        <v>2.4662999999999999</v>
      </c>
      <c r="D775" s="6">
        <v>87.71</v>
      </c>
      <c r="E775" s="11">
        <v>1363</v>
      </c>
      <c r="F775" s="43"/>
      <c r="S775" s="2">
        <f t="shared" si="27"/>
        <v>87.71</v>
      </c>
      <c r="T775" s="21">
        <f t="shared" si="28"/>
        <v>-1.0772911353617305E-2</v>
      </c>
    </row>
    <row r="776" spans="2:20">
      <c r="B776" s="10">
        <v>40529</v>
      </c>
      <c r="C776" s="6">
        <v>2.4624000000000001</v>
      </c>
      <c r="D776" s="6">
        <v>88.02</v>
      </c>
      <c r="E776" s="11">
        <v>1368</v>
      </c>
      <c r="F776" s="43"/>
      <c r="S776" s="2">
        <f t="shared" si="27"/>
        <v>88.02</v>
      </c>
      <c r="T776" s="21">
        <f t="shared" si="28"/>
        <v>3.5281434196550794E-3</v>
      </c>
    </row>
    <row r="777" spans="2:20">
      <c r="B777" s="10">
        <v>40532</v>
      </c>
      <c r="C777" s="6">
        <v>2.4731999999999998</v>
      </c>
      <c r="D777" s="6">
        <v>88.68</v>
      </c>
      <c r="E777" s="11">
        <v>1380</v>
      </c>
      <c r="F777" s="43"/>
      <c r="S777" s="2">
        <f t="shared" si="27"/>
        <v>88.68</v>
      </c>
      <c r="T777" s="21">
        <f t="shared" si="28"/>
        <v>7.4703233651655931E-3</v>
      </c>
    </row>
    <row r="778" spans="2:20">
      <c r="B778" s="10">
        <v>40533</v>
      </c>
      <c r="C778" s="6">
        <v>2.4813999999999998</v>
      </c>
      <c r="D778" s="6">
        <v>89.3</v>
      </c>
      <c r="E778" s="11">
        <v>1383</v>
      </c>
      <c r="F778" s="43"/>
      <c r="S778" s="2">
        <f t="shared" si="27"/>
        <v>89.3</v>
      </c>
      <c r="T778" s="21">
        <f t="shared" si="28"/>
        <v>6.9671031343424509E-3</v>
      </c>
    </row>
    <row r="779" spans="2:20">
      <c r="B779" s="10">
        <v>40534</v>
      </c>
      <c r="C779" s="6">
        <v>2.516</v>
      </c>
      <c r="D779" s="6">
        <v>89.83</v>
      </c>
      <c r="E779" s="11">
        <v>1387</v>
      </c>
      <c r="F779" s="43"/>
      <c r="S779" s="2">
        <f t="shared" si="27"/>
        <v>89.83</v>
      </c>
      <c r="T779" s="21">
        <f t="shared" si="28"/>
        <v>5.9175073586619246E-3</v>
      </c>
    </row>
    <row r="780" spans="2:20">
      <c r="B780" s="10">
        <v>40535</v>
      </c>
      <c r="C780" s="6">
        <v>2.5333000000000001</v>
      </c>
      <c r="D780" s="6">
        <v>90.84</v>
      </c>
      <c r="E780" s="11">
        <v>1373</v>
      </c>
      <c r="F780" s="43"/>
      <c r="S780" s="2">
        <f t="shared" si="27"/>
        <v>90.84</v>
      </c>
      <c r="T780" s="21">
        <f t="shared" si="28"/>
        <v>1.1180721996242524E-2</v>
      </c>
    </row>
    <row r="781" spans="2:20">
      <c r="B781" s="10">
        <v>40539</v>
      </c>
      <c r="C781" s="6">
        <v>2.5066000000000002</v>
      </c>
      <c r="D781" s="6">
        <v>90.99</v>
      </c>
      <c r="E781" s="11">
        <v>1373</v>
      </c>
      <c r="F781" s="43"/>
      <c r="S781" s="2">
        <f t="shared" si="27"/>
        <v>90.99</v>
      </c>
      <c r="T781" s="21">
        <f t="shared" si="28"/>
        <v>1.6498931312416867E-3</v>
      </c>
    </row>
    <row r="782" spans="2:20">
      <c r="B782" s="10">
        <v>40540</v>
      </c>
      <c r="C782" s="6">
        <v>2.5217999999999998</v>
      </c>
      <c r="D782" s="6">
        <v>91.48</v>
      </c>
      <c r="E782" s="11">
        <v>1373</v>
      </c>
      <c r="F782" s="43"/>
      <c r="S782" s="2">
        <f t="shared" si="27"/>
        <v>91.48</v>
      </c>
      <c r="T782" s="21">
        <f t="shared" si="28"/>
        <v>5.3707587859809936E-3</v>
      </c>
    </row>
    <row r="783" spans="2:20">
      <c r="B783" s="10">
        <v>40541</v>
      </c>
      <c r="C783" s="6">
        <v>2.5152000000000001</v>
      </c>
      <c r="D783" s="6">
        <v>91.13</v>
      </c>
      <c r="E783" s="11">
        <v>1412</v>
      </c>
      <c r="F783" s="43"/>
      <c r="S783" s="2">
        <f t="shared" si="27"/>
        <v>91.13</v>
      </c>
      <c r="T783" s="21">
        <f t="shared" si="28"/>
        <v>-3.8333106465450271E-3</v>
      </c>
    </row>
    <row r="784" spans="2:20">
      <c r="B784" s="10">
        <v>40542</v>
      </c>
      <c r="C784" s="6">
        <v>2.4803999999999999</v>
      </c>
      <c r="D784" s="6">
        <v>89.85</v>
      </c>
      <c r="E784" s="11">
        <v>1405</v>
      </c>
      <c r="F784" s="43"/>
      <c r="S784" s="2">
        <f t="shared" ref="S784:S847" si="29">D784</f>
        <v>89.85</v>
      </c>
      <c r="T784" s="21">
        <f t="shared" si="28"/>
        <v>-1.4145445278467386E-2</v>
      </c>
    </row>
    <row r="785" spans="2:20">
      <c r="B785" s="10">
        <v>40543</v>
      </c>
      <c r="C785" s="6">
        <v>2.4803999999999999</v>
      </c>
      <c r="D785" s="6">
        <v>91.38</v>
      </c>
      <c r="E785" s="11">
        <v>1405</v>
      </c>
      <c r="F785" s="43"/>
      <c r="S785" s="2">
        <f t="shared" si="29"/>
        <v>91.38</v>
      </c>
      <c r="T785" s="21">
        <f t="shared" ref="T785:T848" si="30">LN(S785/S784)</f>
        <v>1.6885022905557462E-2</v>
      </c>
    </row>
    <row r="786" spans="2:20">
      <c r="B786" s="10">
        <v>40546</v>
      </c>
      <c r="C786" s="6">
        <v>2.5428000000000002</v>
      </c>
      <c r="D786" s="6">
        <v>91.59</v>
      </c>
      <c r="E786" s="11">
        <v>1405</v>
      </c>
      <c r="F786" s="43"/>
      <c r="S786" s="2">
        <f t="shared" si="29"/>
        <v>91.59</v>
      </c>
      <c r="T786" s="21">
        <f t="shared" si="30"/>
        <v>2.2954592797708303E-3</v>
      </c>
    </row>
    <row r="787" spans="2:20">
      <c r="B787" s="10">
        <v>40547</v>
      </c>
      <c r="C787" s="6">
        <v>2.4952000000000001</v>
      </c>
      <c r="D787" s="6">
        <v>89.39</v>
      </c>
      <c r="E787" s="11">
        <v>1388</v>
      </c>
      <c r="F787" s="43"/>
      <c r="S787" s="2">
        <f t="shared" si="29"/>
        <v>89.39</v>
      </c>
      <c r="T787" s="21">
        <f t="shared" si="30"/>
        <v>-2.4313276315135024E-2</v>
      </c>
    </row>
    <row r="788" spans="2:20">
      <c r="B788" s="10">
        <v>40548</v>
      </c>
      <c r="C788" s="6">
        <v>2.5284</v>
      </c>
      <c r="D788" s="6">
        <v>90.3</v>
      </c>
      <c r="E788" s="11">
        <v>1368</v>
      </c>
      <c r="F788" s="43"/>
      <c r="S788" s="2">
        <f t="shared" si="29"/>
        <v>90.3</v>
      </c>
      <c r="T788" s="21">
        <f t="shared" si="30"/>
        <v>1.0128641323178445E-2</v>
      </c>
    </row>
    <row r="789" spans="2:20">
      <c r="B789" s="10">
        <v>40549</v>
      </c>
      <c r="C789" s="6">
        <v>2.5011999999999999</v>
      </c>
      <c r="D789" s="6">
        <v>88.37</v>
      </c>
      <c r="E789" s="11">
        <v>1368</v>
      </c>
      <c r="F789" s="43"/>
      <c r="S789" s="2">
        <f t="shared" si="29"/>
        <v>88.37</v>
      </c>
      <c r="T789" s="21">
        <f t="shared" si="30"/>
        <v>-2.1604914893026548E-2</v>
      </c>
    </row>
    <row r="790" spans="2:20">
      <c r="B790" s="10">
        <v>40550</v>
      </c>
      <c r="C790" s="6">
        <v>2.4824999999999999</v>
      </c>
      <c r="D790" s="6">
        <v>88.07</v>
      </c>
      <c r="E790" s="11">
        <v>1367</v>
      </c>
      <c r="F790" s="43"/>
      <c r="S790" s="2">
        <f t="shared" si="29"/>
        <v>88.07</v>
      </c>
      <c r="T790" s="21">
        <f t="shared" si="30"/>
        <v>-3.4005927125450273E-3</v>
      </c>
    </row>
    <row r="791" spans="2:20">
      <c r="B791" s="10">
        <v>40553</v>
      </c>
      <c r="C791" s="6">
        <v>2.5522999999999998</v>
      </c>
      <c r="D791" s="6">
        <v>89.24</v>
      </c>
      <c r="E791" s="11">
        <v>1136</v>
      </c>
      <c r="F791" s="43"/>
      <c r="S791" s="2">
        <f t="shared" si="29"/>
        <v>89.24</v>
      </c>
      <c r="T791" s="21">
        <f t="shared" si="30"/>
        <v>1.3197416746963635E-2</v>
      </c>
    </row>
    <row r="792" spans="2:20">
      <c r="B792" s="10">
        <v>40554</v>
      </c>
      <c r="C792" s="6">
        <v>2.6030000000000002</v>
      </c>
      <c r="D792" s="6">
        <v>91.11</v>
      </c>
      <c r="E792" s="11">
        <v>1374</v>
      </c>
      <c r="F792" s="43"/>
      <c r="S792" s="2">
        <f t="shared" si="29"/>
        <v>91.11</v>
      </c>
      <c r="T792" s="21">
        <f t="shared" si="30"/>
        <v>2.0738198161435347E-2</v>
      </c>
    </row>
    <row r="793" spans="2:20">
      <c r="B793" s="10">
        <v>40555</v>
      </c>
      <c r="C793" s="6">
        <v>2.6111</v>
      </c>
      <c r="D793" s="6">
        <v>91.85</v>
      </c>
      <c r="E793" s="11">
        <v>1378</v>
      </c>
      <c r="F793" s="43"/>
      <c r="S793" s="2">
        <f t="shared" si="29"/>
        <v>91.85</v>
      </c>
      <c r="T793" s="21">
        <f t="shared" si="30"/>
        <v>8.0892439353675172E-3</v>
      </c>
    </row>
    <row r="794" spans="2:20">
      <c r="B794" s="10">
        <v>40556</v>
      </c>
      <c r="C794" s="6">
        <v>2.6002999999999998</v>
      </c>
      <c r="D794" s="6">
        <v>91.39</v>
      </c>
      <c r="E794" s="11">
        <v>1381</v>
      </c>
      <c r="F794" s="43"/>
      <c r="S794" s="2">
        <f t="shared" si="29"/>
        <v>91.39</v>
      </c>
      <c r="T794" s="21">
        <f t="shared" si="30"/>
        <v>-5.0207483770242645E-3</v>
      </c>
    </row>
    <row r="795" spans="2:20">
      <c r="B795" s="10">
        <v>40557</v>
      </c>
      <c r="C795" s="6">
        <v>2.6364000000000001</v>
      </c>
      <c r="D795" s="6">
        <v>91.53</v>
      </c>
      <c r="E795" s="11">
        <v>1367</v>
      </c>
      <c r="F795" s="43"/>
      <c r="S795" s="2">
        <f t="shared" si="29"/>
        <v>91.53</v>
      </c>
      <c r="T795" s="21">
        <f t="shared" si="30"/>
        <v>1.5307241125776063E-3</v>
      </c>
    </row>
    <row r="796" spans="2:20">
      <c r="B796" s="10">
        <v>40560</v>
      </c>
      <c r="C796" s="6">
        <v>2.6364000000000001</v>
      </c>
      <c r="D796" s="6">
        <v>91.53</v>
      </c>
      <c r="E796" s="11">
        <v>1360</v>
      </c>
      <c r="F796" s="43"/>
      <c r="S796" s="2">
        <f t="shared" si="29"/>
        <v>91.53</v>
      </c>
      <c r="T796" s="21">
        <f t="shared" si="30"/>
        <v>0</v>
      </c>
    </row>
    <row r="797" spans="2:20">
      <c r="B797" s="10">
        <v>40561</v>
      </c>
      <c r="C797" s="6">
        <v>2.6446000000000001</v>
      </c>
      <c r="D797" s="6">
        <v>91.38</v>
      </c>
      <c r="E797" s="11">
        <v>1369</v>
      </c>
      <c r="F797" s="43"/>
      <c r="S797" s="2">
        <f t="shared" si="29"/>
        <v>91.38</v>
      </c>
      <c r="T797" s="21">
        <f t="shared" si="30"/>
        <v>-1.6401512615626323E-3</v>
      </c>
    </row>
    <row r="798" spans="2:20">
      <c r="B798" s="10">
        <v>40562</v>
      </c>
      <c r="C798" s="6">
        <v>2.6549</v>
      </c>
      <c r="D798" s="6">
        <v>90.85</v>
      </c>
      <c r="E798" s="11">
        <v>1372</v>
      </c>
      <c r="F798" s="43"/>
      <c r="S798" s="2">
        <f t="shared" si="29"/>
        <v>90.85</v>
      </c>
      <c r="T798" s="21">
        <f t="shared" si="30"/>
        <v>-5.8168412929452441E-3</v>
      </c>
    </row>
    <row r="799" spans="2:20">
      <c r="B799" s="10">
        <v>40563</v>
      </c>
      <c r="C799" s="6">
        <v>2.6219000000000001</v>
      </c>
      <c r="D799" s="6">
        <v>88.56</v>
      </c>
      <c r="E799" s="11">
        <v>1345</v>
      </c>
      <c r="F799" s="43"/>
      <c r="S799" s="2">
        <f t="shared" si="29"/>
        <v>88.56</v>
      </c>
      <c r="T799" s="21">
        <f t="shared" si="30"/>
        <v>-2.5529506441798674E-2</v>
      </c>
    </row>
    <row r="800" spans="2:20">
      <c r="B800" s="10">
        <v>40564</v>
      </c>
      <c r="C800" s="6">
        <v>2.6495000000000002</v>
      </c>
      <c r="D800" s="6">
        <v>88.22</v>
      </c>
      <c r="E800" s="11">
        <v>1344</v>
      </c>
      <c r="F800" s="43"/>
      <c r="S800" s="2">
        <f t="shared" si="29"/>
        <v>88.22</v>
      </c>
      <c r="T800" s="21">
        <f t="shared" si="30"/>
        <v>-3.8465937235877788E-3</v>
      </c>
    </row>
    <row r="801" spans="2:20">
      <c r="B801" s="10">
        <v>40567</v>
      </c>
      <c r="C801" s="6">
        <v>2.6154999999999999</v>
      </c>
      <c r="D801" s="6">
        <v>86.74</v>
      </c>
      <c r="E801" s="11">
        <v>1134</v>
      </c>
      <c r="F801" s="43"/>
      <c r="S801" s="2">
        <f t="shared" si="29"/>
        <v>86.74</v>
      </c>
      <c r="T801" s="21">
        <f t="shared" si="30"/>
        <v>-1.6918556269573521E-2</v>
      </c>
    </row>
    <row r="802" spans="2:20">
      <c r="B802" s="10">
        <v>40568</v>
      </c>
      <c r="C802" s="6">
        <v>2.5891000000000002</v>
      </c>
      <c r="D802" s="6">
        <v>85.08</v>
      </c>
      <c r="E802" s="11">
        <v>1324</v>
      </c>
      <c r="F802" s="43"/>
      <c r="S802" s="2">
        <f t="shared" si="29"/>
        <v>85.08</v>
      </c>
      <c r="T802" s="21">
        <f t="shared" si="30"/>
        <v>-1.9323148075183722E-2</v>
      </c>
    </row>
    <row r="803" spans="2:20">
      <c r="B803" s="10">
        <v>40569</v>
      </c>
      <c r="C803" s="6">
        <v>2.6673</v>
      </c>
      <c r="D803" s="6">
        <v>86.15</v>
      </c>
      <c r="E803" s="11">
        <v>1328</v>
      </c>
      <c r="F803" s="43"/>
      <c r="S803" s="2">
        <f t="shared" si="29"/>
        <v>86.15</v>
      </c>
      <c r="T803" s="21">
        <f t="shared" si="30"/>
        <v>1.2497972641902331E-2</v>
      </c>
    </row>
    <row r="804" spans="2:20">
      <c r="B804" s="10">
        <v>40570</v>
      </c>
      <c r="C804" s="6">
        <v>2.6507999999999998</v>
      </c>
      <c r="D804" s="6">
        <v>84.45</v>
      </c>
      <c r="E804" s="11">
        <v>1334</v>
      </c>
      <c r="F804" s="43"/>
      <c r="S804" s="2">
        <f t="shared" si="29"/>
        <v>84.45</v>
      </c>
      <c r="T804" s="21">
        <f t="shared" si="30"/>
        <v>-1.9930319720129569E-2</v>
      </c>
    </row>
    <row r="805" spans="2:20">
      <c r="B805" s="10">
        <v>40571</v>
      </c>
      <c r="C805" s="6">
        <v>2.6879</v>
      </c>
      <c r="D805" s="6">
        <v>88.15</v>
      </c>
      <c r="E805" s="11">
        <v>1319</v>
      </c>
      <c r="F805" s="43"/>
      <c r="S805" s="2">
        <f t="shared" si="29"/>
        <v>88.15</v>
      </c>
      <c r="T805" s="21">
        <f t="shared" si="30"/>
        <v>4.2880265590070098E-2</v>
      </c>
    </row>
    <row r="806" spans="2:20">
      <c r="B806" s="10">
        <v>40574</v>
      </c>
      <c r="C806" s="6">
        <v>2.7353000000000001</v>
      </c>
      <c r="D806" s="6">
        <v>90.99</v>
      </c>
      <c r="E806" s="11">
        <v>1327</v>
      </c>
      <c r="F806" s="43"/>
      <c r="S806" s="2">
        <f t="shared" si="29"/>
        <v>90.99</v>
      </c>
      <c r="T806" s="21">
        <f t="shared" si="30"/>
        <v>3.1709701524720128E-2</v>
      </c>
    </row>
    <row r="807" spans="2:20">
      <c r="B807" s="10">
        <v>40575</v>
      </c>
      <c r="C807" s="6">
        <v>2.7431999999999999</v>
      </c>
      <c r="D807" s="6">
        <v>89.54</v>
      </c>
      <c r="E807" s="11">
        <v>1331</v>
      </c>
      <c r="F807" s="43"/>
      <c r="S807" s="2">
        <f t="shared" si="29"/>
        <v>89.54</v>
      </c>
      <c r="T807" s="21">
        <f t="shared" si="30"/>
        <v>-1.606415755577981E-2</v>
      </c>
    </row>
    <row r="808" spans="2:20">
      <c r="B808" s="10">
        <v>40576</v>
      </c>
      <c r="C808" s="6">
        <v>2.7682000000000002</v>
      </c>
      <c r="D808" s="6">
        <v>89.78</v>
      </c>
      <c r="E808" s="11">
        <v>1337</v>
      </c>
      <c r="F808" s="43"/>
      <c r="S808" s="2">
        <f t="shared" si="29"/>
        <v>89.78</v>
      </c>
      <c r="T808" s="21">
        <f t="shared" si="30"/>
        <v>2.6767805409664883E-3</v>
      </c>
    </row>
    <row r="809" spans="2:20">
      <c r="B809" s="10">
        <v>40577</v>
      </c>
      <c r="C809" s="6">
        <v>2.7524000000000002</v>
      </c>
      <c r="D809" s="6">
        <v>89.42</v>
      </c>
      <c r="E809" s="11">
        <v>1328</v>
      </c>
      <c r="F809" s="43"/>
      <c r="S809" s="2">
        <f t="shared" si="29"/>
        <v>89.42</v>
      </c>
      <c r="T809" s="21">
        <f t="shared" si="30"/>
        <v>-4.017862547951433E-3</v>
      </c>
    </row>
    <row r="810" spans="2:20">
      <c r="B810" s="10">
        <v>40578</v>
      </c>
      <c r="C810" s="6">
        <v>2.7014</v>
      </c>
      <c r="D810" s="6">
        <v>87.87</v>
      </c>
      <c r="E810" s="11">
        <v>1355</v>
      </c>
      <c r="F810" s="43"/>
      <c r="S810" s="2">
        <f t="shared" si="29"/>
        <v>87.87</v>
      </c>
      <c r="T810" s="21">
        <f t="shared" si="30"/>
        <v>-1.7485921298082734E-2</v>
      </c>
    </row>
    <row r="811" spans="2:20">
      <c r="B811" s="10">
        <v>40581</v>
      </c>
      <c r="C811" s="6">
        <v>2.6898</v>
      </c>
      <c r="D811" s="6">
        <v>86.3</v>
      </c>
      <c r="E811" s="11">
        <v>1134</v>
      </c>
      <c r="F811" s="43"/>
      <c r="S811" s="2">
        <f t="shared" si="29"/>
        <v>86.3</v>
      </c>
      <c r="T811" s="21">
        <f t="shared" si="30"/>
        <v>-1.802885141836966E-2</v>
      </c>
    </row>
    <row r="812" spans="2:20">
      <c r="B812" s="10">
        <v>40582</v>
      </c>
      <c r="C812" s="6">
        <v>2.718</v>
      </c>
      <c r="D812" s="6">
        <v>85.85</v>
      </c>
      <c r="E812" s="11">
        <v>1363</v>
      </c>
      <c r="F812" s="43"/>
      <c r="S812" s="2">
        <f t="shared" si="29"/>
        <v>85.85</v>
      </c>
      <c r="T812" s="21">
        <f t="shared" si="30"/>
        <v>-5.2280107458977038E-3</v>
      </c>
    </row>
    <row r="813" spans="2:20">
      <c r="B813" s="10">
        <v>40583</v>
      </c>
      <c r="C813" s="6">
        <v>2.718</v>
      </c>
      <c r="D813" s="6">
        <v>85.59</v>
      </c>
      <c r="E813" s="11">
        <v>1365</v>
      </c>
      <c r="F813" s="43"/>
      <c r="S813" s="2">
        <f t="shared" si="29"/>
        <v>85.59</v>
      </c>
      <c r="T813" s="21">
        <f t="shared" si="30"/>
        <v>-3.033133449966135E-3</v>
      </c>
    </row>
    <row r="814" spans="2:20">
      <c r="B814" s="10">
        <v>40584</v>
      </c>
      <c r="C814" s="6">
        <v>2.6962000000000002</v>
      </c>
      <c r="D814" s="6">
        <v>85.44</v>
      </c>
      <c r="E814" s="11">
        <v>1353</v>
      </c>
      <c r="F814" s="43"/>
      <c r="S814" s="2">
        <f t="shared" si="29"/>
        <v>85.44</v>
      </c>
      <c r="T814" s="21">
        <f t="shared" si="30"/>
        <v>-1.7540786816336749E-3</v>
      </c>
    </row>
    <row r="815" spans="2:20">
      <c r="B815" s="10">
        <v>40585</v>
      </c>
      <c r="C815" s="6">
        <v>2.6833</v>
      </c>
      <c r="D815" s="6">
        <v>84.39</v>
      </c>
      <c r="E815" s="11">
        <v>1364</v>
      </c>
      <c r="F815" s="43"/>
      <c r="S815" s="2">
        <f t="shared" si="29"/>
        <v>84.39</v>
      </c>
      <c r="T815" s="21">
        <f t="shared" si="30"/>
        <v>-1.2365464042009503E-2</v>
      </c>
    </row>
    <row r="816" spans="2:20">
      <c r="B816" s="10">
        <v>40588</v>
      </c>
      <c r="C816" s="6">
        <v>2.7343999999999999</v>
      </c>
      <c r="D816" s="6">
        <v>83.66</v>
      </c>
      <c r="E816" s="11">
        <v>1365</v>
      </c>
      <c r="F816" s="43"/>
      <c r="S816" s="2">
        <f t="shared" si="29"/>
        <v>83.66</v>
      </c>
      <c r="T816" s="21">
        <f t="shared" si="30"/>
        <v>-8.687945155822871E-3</v>
      </c>
    </row>
    <row r="817" spans="2:20">
      <c r="B817" s="10">
        <v>40589</v>
      </c>
      <c r="C817" s="6">
        <v>2.7155</v>
      </c>
      <c r="D817" s="6">
        <v>83.13</v>
      </c>
      <c r="E817" s="11">
        <v>1372</v>
      </c>
      <c r="F817" s="43"/>
      <c r="S817" s="2">
        <f t="shared" si="29"/>
        <v>83.13</v>
      </c>
      <c r="T817" s="21">
        <f t="shared" si="30"/>
        <v>-6.355318471055635E-3</v>
      </c>
    </row>
    <row r="818" spans="2:20">
      <c r="B818" s="10">
        <v>40590</v>
      </c>
      <c r="C818" s="6">
        <v>2.7597999999999998</v>
      </c>
      <c r="D818" s="6">
        <v>83.8</v>
      </c>
      <c r="E818" s="11">
        <v>1371</v>
      </c>
      <c r="F818" s="43"/>
      <c r="S818" s="2">
        <f t="shared" si="29"/>
        <v>83.8</v>
      </c>
      <c r="T818" s="21">
        <f t="shared" si="30"/>
        <v>8.0273599450406425E-3</v>
      </c>
    </row>
    <row r="819" spans="2:20">
      <c r="B819" s="10">
        <v>40591</v>
      </c>
      <c r="C819" s="6">
        <v>2.7199</v>
      </c>
      <c r="D819" s="6">
        <v>85.05</v>
      </c>
      <c r="E819" s="11">
        <v>1379</v>
      </c>
      <c r="F819" s="43"/>
      <c r="S819" s="2">
        <f t="shared" si="29"/>
        <v>85.05</v>
      </c>
      <c r="T819" s="21">
        <f t="shared" si="30"/>
        <v>1.4806311353833472E-2</v>
      </c>
    </row>
    <row r="820" spans="2:20">
      <c r="B820" s="10">
        <v>40592</v>
      </c>
      <c r="C820" s="6">
        <v>2.6979000000000002</v>
      </c>
      <c r="D820" s="6">
        <v>85.03</v>
      </c>
      <c r="E820" s="11">
        <v>1383</v>
      </c>
      <c r="F820" s="43"/>
      <c r="S820" s="2">
        <f t="shared" si="29"/>
        <v>85.03</v>
      </c>
      <c r="T820" s="21">
        <f t="shared" si="30"/>
        <v>-2.3518344416960138E-4</v>
      </c>
    </row>
    <row r="821" spans="2:20">
      <c r="B821" s="10">
        <v>40595</v>
      </c>
      <c r="C821" s="6">
        <v>2.6979000000000002</v>
      </c>
      <c r="D821" s="6">
        <v>85.03</v>
      </c>
      <c r="E821" s="11">
        <v>1140</v>
      </c>
      <c r="F821" s="43"/>
      <c r="S821" s="2">
        <f t="shared" si="29"/>
        <v>85.03</v>
      </c>
      <c r="T821" s="21">
        <f t="shared" si="30"/>
        <v>0</v>
      </c>
    </row>
    <row r="822" spans="2:20">
      <c r="B822" s="10">
        <v>40596</v>
      </c>
      <c r="C822" s="6">
        <v>2.7804000000000002</v>
      </c>
      <c r="D822" s="6">
        <v>92.65</v>
      </c>
      <c r="E822" s="11">
        <v>1401</v>
      </c>
      <c r="F822" s="43"/>
      <c r="S822" s="2">
        <f t="shared" si="29"/>
        <v>92.65</v>
      </c>
      <c r="T822" s="21">
        <f t="shared" si="30"/>
        <v>8.5824817333667758E-2</v>
      </c>
    </row>
    <row r="823" spans="2:20">
      <c r="B823" s="10">
        <v>40597</v>
      </c>
      <c r="C823" s="6">
        <v>2.8974000000000002</v>
      </c>
      <c r="D823" s="6">
        <v>96.04</v>
      </c>
      <c r="E823" s="11">
        <v>1409</v>
      </c>
      <c r="F823" s="43"/>
      <c r="S823" s="2">
        <f t="shared" si="29"/>
        <v>96.04</v>
      </c>
      <c r="T823" s="21">
        <f t="shared" si="30"/>
        <v>3.5935818621683678E-2</v>
      </c>
    </row>
    <row r="824" spans="2:20">
      <c r="B824" s="10">
        <v>40598</v>
      </c>
      <c r="C824" s="6">
        <v>2.8723000000000001</v>
      </c>
      <c r="D824" s="6">
        <v>95.83</v>
      </c>
      <c r="E824" s="11">
        <v>1411</v>
      </c>
      <c r="F824" s="43"/>
      <c r="S824" s="2">
        <f t="shared" si="29"/>
        <v>95.83</v>
      </c>
      <c r="T824" s="21">
        <f t="shared" si="30"/>
        <v>-2.1889829973817192E-3</v>
      </c>
    </row>
    <row r="825" spans="2:20">
      <c r="B825" s="10">
        <v>40599</v>
      </c>
      <c r="C825" s="6">
        <v>2.9264000000000001</v>
      </c>
      <c r="D825" s="6">
        <v>96.52</v>
      </c>
      <c r="E825" s="11">
        <v>1402</v>
      </c>
      <c r="F825" s="43"/>
      <c r="S825" s="2">
        <f t="shared" si="29"/>
        <v>96.52</v>
      </c>
      <c r="T825" s="21">
        <f t="shared" si="30"/>
        <v>7.1744524011600665E-3</v>
      </c>
    </row>
    <row r="826" spans="2:20">
      <c r="B826" s="10">
        <v>40602</v>
      </c>
      <c r="C826" s="6">
        <v>2.9376000000000002</v>
      </c>
      <c r="D826" s="6">
        <v>97.1</v>
      </c>
      <c r="E826" s="11">
        <v>1411</v>
      </c>
      <c r="F826" s="43"/>
      <c r="S826" s="2">
        <f t="shared" si="29"/>
        <v>97.1</v>
      </c>
      <c r="T826" s="21">
        <f t="shared" si="30"/>
        <v>5.9911345404483141E-3</v>
      </c>
    </row>
    <row r="827" spans="2:20">
      <c r="B827" s="10">
        <v>40603</v>
      </c>
      <c r="C827" s="6">
        <v>3.0085000000000002</v>
      </c>
      <c r="D827" s="6">
        <v>99.63</v>
      </c>
      <c r="E827" s="11">
        <v>1420</v>
      </c>
      <c r="F827" s="43"/>
      <c r="S827" s="2">
        <f t="shared" si="29"/>
        <v>99.63</v>
      </c>
      <c r="T827" s="21">
        <f t="shared" si="30"/>
        <v>2.5721948759485771E-2</v>
      </c>
    </row>
    <row r="828" spans="2:20">
      <c r="B828" s="10">
        <v>40604</v>
      </c>
      <c r="C828" s="6">
        <v>3.0476999999999999</v>
      </c>
      <c r="D828" s="6">
        <v>102.27</v>
      </c>
      <c r="E828" s="11">
        <v>1435</v>
      </c>
      <c r="F828" s="43"/>
      <c r="S828" s="2">
        <f t="shared" si="29"/>
        <v>102.27</v>
      </c>
      <c r="T828" s="21">
        <f t="shared" si="30"/>
        <v>2.61530507611565E-2</v>
      </c>
    </row>
    <row r="829" spans="2:20">
      <c r="B829" s="10">
        <v>40605</v>
      </c>
      <c r="C829" s="6">
        <v>3.0406</v>
      </c>
      <c r="D829" s="6">
        <v>101.92</v>
      </c>
      <c r="E829" s="11">
        <v>1421</v>
      </c>
      <c r="F829" s="43"/>
      <c r="S829" s="2">
        <f t="shared" si="29"/>
        <v>101.92</v>
      </c>
      <c r="T829" s="21">
        <f t="shared" si="30"/>
        <v>-3.4281829940681612E-3</v>
      </c>
    </row>
    <row r="830" spans="2:20">
      <c r="B830" s="10">
        <v>40606</v>
      </c>
      <c r="C830" s="6">
        <v>3.0817999999999999</v>
      </c>
      <c r="D830" s="6">
        <v>104.34</v>
      </c>
      <c r="E830" s="11">
        <v>1427</v>
      </c>
      <c r="F830" s="43"/>
      <c r="S830" s="2">
        <f t="shared" si="29"/>
        <v>104.34</v>
      </c>
      <c r="T830" s="21">
        <f t="shared" si="30"/>
        <v>2.3466605770393396E-2</v>
      </c>
    </row>
    <row r="831" spans="2:20">
      <c r="B831" s="10">
        <v>40609</v>
      </c>
      <c r="C831" s="6">
        <v>3.0573999999999999</v>
      </c>
      <c r="D831" s="6">
        <v>105.37</v>
      </c>
      <c r="E831" s="11">
        <v>1437</v>
      </c>
      <c r="F831" s="43"/>
      <c r="S831" s="2">
        <f t="shared" si="29"/>
        <v>105.37</v>
      </c>
      <c r="T831" s="21">
        <f t="shared" si="30"/>
        <v>9.8231680171896804E-3</v>
      </c>
    </row>
    <row r="832" spans="2:20">
      <c r="B832" s="10">
        <v>40610</v>
      </c>
      <c r="C832" s="6">
        <v>3.0011000000000001</v>
      </c>
      <c r="D832" s="6">
        <v>105.06</v>
      </c>
      <c r="E832" s="11">
        <v>1426</v>
      </c>
      <c r="F832" s="43"/>
      <c r="S832" s="2">
        <f t="shared" si="29"/>
        <v>105.06</v>
      </c>
      <c r="T832" s="21">
        <f t="shared" si="30"/>
        <v>-2.9463500856208133E-3</v>
      </c>
    </row>
    <row r="833" spans="2:20">
      <c r="B833" s="10">
        <v>40611</v>
      </c>
      <c r="C833" s="6">
        <v>3.0594000000000001</v>
      </c>
      <c r="D833" s="6">
        <v>104.39</v>
      </c>
      <c r="E833" s="11">
        <v>1431</v>
      </c>
      <c r="F833" s="43"/>
      <c r="S833" s="2">
        <f t="shared" si="29"/>
        <v>104.39</v>
      </c>
      <c r="T833" s="21">
        <f t="shared" si="30"/>
        <v>-6.397730105608508E-3</v>
      </c>
    </row>
    <row r="834" spans="2:20">
      <c r="B834" s="10">
        <v>40612</v>
      </c>
      <c r="C834" s="6">
        <v>3.0335999999999999</v>
      </c>
      <c r="D834" s="6">
        <v>102.73</v>
      </c>
      <c r="E834" s="11">
        <v>1413</v>
      </c>
      <c r="F834" s="43"/>
      <c r="S834" s="2">
        <f t="shared" si="29"/>
        <v>102.73</v>
      </c>
      <c r="T834" s="21">
        <f t="shared" si="30"/>
        <v>-1.6029698192034657E-2</v>
      </c>
    </row>
    <row r="835" spans="2:20">
      <c r="B835" s="10">
        <v>40613</v>
      </c>
      <c r="C835" s="6">
        <v>3.0177</v>
      </c>
      <c r="D835" s="6">
        <v>101.14</v>
      </c>
      <c r="E835" s="11">
        <v>1411</v>
      </c>
      <c r="F835" s="43"/>
      <c r="S835" s="2">
        <f t="shared" si="29"/>
        <v>101.14</v>
      </c>
      <c r="T835" s="21">
        <f t="shared" si="30"/>
        <v>-1.5598491576335412E-2</v>
      </c>
    </row>
    <row r="836" spans="2:20">
      <c r="B836" s="10">
        <v>40616</v>
      </c>
      <c r="C836" s="6">
        <v>3.0537999999999998</v>
      </c>
      <c r="D836" s="6">
        <v>101.2</v>
      </c>
      <c r="E836" s="11">
        <v>1422</v>
      </c>
      <c r="F836" s="43"/>
      <c r="S836" s="2">
        <f t="shared" si="29"/>
        <v>101.2</v>
      </c>
      <c r="T836" s="21">
        <f t="shared" si="30"/>
        <v>5.9306120152819678E-4</v>
      </c>
    </row>
    <row r="837" spans="2:20">
      <c r="B837" s="10">
        <v>40617</v>
      </c>
      <c r="C837" s="6">
        <v>2.9413</v>
      </c>
      <c r="D837" s="6">
        <v>97.23</v>
      </c>
      <c r="E837" s="11">
        <v>1400</v>
      </c>
      <c r="F837" s="43"/>
      <c r="S837" s="2">
        <f t="shared" si="29"/>
        <v>97.23</v>
      </c>
      <c r="T837" s="21">
        <f t="shared" si="30"/>
        <v>-4.0019451031799408E-2</v>
      </c>
    </row>
    <row r="838" spans="2:20">
      <c r="B838" s="10">
        <v>40618</v>
      </c>
      <c r="C838" s="6">
        <v>2.9809000000000001</v>
      </c>
      <c r="D838" s="6">
        <v>97.99</v>
      </c>
      <c r="E838" s="11">
        <v>1398</v>
      </c>
      <c r="F838" s="43"/>
      <c r="S838" s="2">
        <f t="shared" si="29"/>
        <v>97.99</v>
      </c>
      <c r="T838" s="21">
        <f t="shared" si="30"/>
        <v>7.7861268261612679E-3</v>
      </c>
    </row>
    <row r="839" spans="2:20">
      <c r="B839" s="10">
        <v>40619</v>
      </c>
      <c r="C839" s="6">
        <v>3.0499000000000001</v>
      </c>
      <c r="D839" s="6">
        <v>101.47</v>
      </c>
      <c r="E839" s="11">
        <v>1403</v>
      </c>
      <c r="F839" s="43"/>
      <c r="S839" s="2">
        <f t="shared" si="29"/>
        <v>101.47</v>
      </c>
      <c r="T839" s="21">
        <f t="shared" si="30"/>
        <v>3.4897755643264437E-2</v>
      </c>
    </row>
    <row r="840" spans="2:20">
      <c r="B840" s="10">
        <v>40620</v>
      </c>
      <c r="C840" s="6">
        <v>3.0068000000000001</v>
      </c>
      <c r="D840" s="6">
        <v>101.06</v>
      </c>
      <c r="E840" s="11">
        <v>1420</v>
      </c>
      <c r="F840" s="43"/>
      <c r="S840" s="2">
        <f t="shared" si="29"/>
        <v>101.06</v>
      </c>
      <c r="T840" s="21">
        <f t="shared" si="30"/>
        <v>-4.0487884272289608E-3</v>
      </c>
    </row>
    <row r="841" spans="2:20">
      <c r="B841" s="10">
        <v>40623</v>
      </c>
      <c r="C841" s="6">
        <v>3.0325000000000002</v>
      </c>
      <c r="D841" s="6">
        <v>102.36</v>
      </c>
      <c r="E841" s="11">
        <v>1432</v>
      </c>
      <c r="F841" s="43"/>
      <c r="S841" s="2">
        <f t="shared" si="29"/>
        <v>102.36</v>
      </c>
      <c r="T841" s="21">
        <f t="shared" si="30"/>
        <v>1.2781611427825579E-2</v>
      </c>
    </row>
    <row r="842" spans="2:20">
      <c r="B842" s="10">
        <v>40624</v>
      </c>
      <c r="C842" s="6">
        <v>3.0587</v>
      </c>
      <c r="D842" s="6">
        <v>104.53</v>
      </c>
      <c r="E842" s="11">
        <v>1426</v>
      </c>
      <c r="F842" s="43"/>
      <c r="S842" s="2">
        <f t="shared" si="29"/>
        <v>104.53</v>
      </c>
      <c r="T842" s="21">
        <f t="shared" si="30"/>
        <v>2.097810025302765E-2</v>
      </c>
    </row>
    <row r="843" spans="2:20">
      <c r="B843" s="10">
        <v>40625</v>
      </c>
      <c r="C843" s="6">
        <v>3.0387</v>
      </c>
      <c r="D843" s="6">
        <v>105.21</v>
      </c>
      <c r="E843" s="11">
        <v>1439</v>
      </c>
      <c r="F843" s="43"/>
      <c r="S843" s="2">
        <f t="shared" si="29"/>
        <v>105.21</v>
      </c>
      <c r="T843" s="21">
        <f t="shared" si="30"/>
        <v>6.4842412755805948E-3</v>
      </c>
    </row>
    <row r="844" spans="2:20">
      <c r="B844" s="10">
        <v>40626</v>
      </c>
      <c r="C844" s="6">
        <v>3.0470000000000002</v>
      </c>
      <c r="D844" s="6">
        <v>105.04</v>
      </c>
      <c r="E844" s="11">
        <v>1447</v>
      </c>
      <c r="F844" s="43"/>
      <c r="S844" s="2">
        <f t="shared" si="29"/>
        <v>105.04</v>
      </c>
      <c r="T844" s="21">
        <f t="shared" si="30"/>
        <v>-1.6171228256555957E-3</v>
      </c>
    </row>
    <row r="845" spans="2:20">
      <c r="B845" s="10">
        <v>40627</v>
      </c>
      <c r="C845" s="6">
        <v>3.0423</v>
      </c>
      <c r="D845" s="6">
        <v>104.89</v>
      </c>
      <c r="E845" s="11">
        <v>1436</v>
      </c>
      <c r="F845" s="43"/>
      <c r="S845" s="2">
        <f t="shared" si="29"/>
        <v>104.89</v>
      </c>
      <c r="T845" s="21">
        <f t="shared" si="30"/>
        <v>-1.4290480210283247E-3</v>
      </c>
    </row>
    <row r="846" spans="2:20">
      <c r="B846" s="10">
        <v>40630</v>
      </c>
      <c r="C846" s="6">
        <v>3.0110999999999999</v>
      </c>
      <c r="D846" s="6">
        <v>103.54</v>
      </c>
      <c r="E846" s="11">
        <v>1417</v>
      </c>
      <c r="F846" s="43"/>
      <c r="S846" s="2">
        <f t="shared" si="29"/>
        <v>103.54</v>
      </c>
      <c r="T846" s="21">
        <f t="shared" si="30"/>
        <v>-1.2954170499757174E-2</v>
      </c>
    </row>
    <row r="847" spans="2:20">
      <c r="B847" s="10">
        <v>40631</v>
      </c>
      <c r="C847" s="6">
        <v>3.0339999999999998</v>
      </c>
      <c r="D847" s="6">
        <v>104.34</v>
      </c>
      <c r="E847" s="11">
        <v>1417</v>
      </c>
      <c r="F847" s="43"/>
      <c r="S847" s="2">
        <f t="shared" si="29"/>
        <v>104.34</v>
      </c>
      <c r="T847" s="21">
        <f t="shared" si="30"/>
        <v>7.6967861204913016E-3</v>
      </c>
    </row>
    <row r="848" spans="2:20">
      <c r="B848" s="10">
        <v>40632</v>
      </c>
      <c r="C848" s="6">
        <v>3.0371000000000001</v>
      </c>
      <c r="D848" s="6">
        <v>103.8</v>
      </c>
      <c r="E848" s="11">
        <v>1425</v>
      </c>
      <c r="F848" s="43"/>
      <c r="S848" s="2">
        <f t="shared" ref="S848:S911" si="31">D848</f>
        <v>103.8</v>
      </c>
      <c r="T848" s="21">
        <f t="shared" si="30"/>
        <v>-5.1888268624585131E-3</v>
      </c>
    </row>
    <row r="849" spans="2:20">
      <c r="B849" s="10">
        <v>40633</v>
      </c>
      <c r="C849" s="6">
        <v>3.0987</v>
      </c>
      <c r="D849" s="6">
        <v>106.19</v>
      </c>
      <c r="E849" s="11">
        <v>1439</v>
      </c>
      <c r="F849" s="43"/>
      <c r="S849" s="2">
        <f t="shared" si="31"/>
        <v>106.19</v>
      </c>
      <c r="T849" s="21">
        <f t="shared" ref="T849:T912" si="32">LN(S849/S848)</f>
        <v>2.276397168396594E-2</v>
      </c>
    </row>
    <row r="850" spans="2:20">
      <c r="B850" s="10">
        <v>40634</v>
      </c>
      <c r="C850" s="6">
        <v>3.1269999999999998</v>
      </c>
      <c r="D850" s="6">
        <v>107.55</v>
      </c>
      <c r="E850" s="11">
        <v>1418</v>
      </c>
      <c r="F850" s="43"/>
      <c r="S850" s="2">
        <f t="shared" si="31"/>
        <v>107.55</v>
      </c>
      <c r="T850" s="21">
        <f t="shared" si="32"/>
        <v>1.2725913297984915E-2</v>
      </c>
    </row>
    <row r="851" spans="2:20">
      <c r="B851" s="10">
        <v>40637</v>
      </c>
      <c r="C851" s="6">
        <v>3.1600999999999999</v>
      </c>
      <c r="D851" s="6">
        <v>108.14</v>
      </c>
      <c r="E851" s="11">
        <v>1435.5</v>
      </c>
      <c r="F851" s="43"/>
      <c r="S851" s="2">
        <f t="shared" si="31"/>
        <v>108.14</v>
      </c>
      <c r="T851" s="21">
        <f t="shared" si="32"/>
        <v>5.4708282401198342E-3</v>
      </c>
    </row>
    <row r="852" spans="2:20">
      <c r="B852" s="10">
        <v>40638</v>
      </c>
      <c r="C852" s="6">
        <v>3.1749999999999998</v>
      </c>
      <c r="D852" s="6">
        <v>107.82</v>
      </c>
      <c r="E852" s="11">
        <v>1433.5</v>
      </c>
      <c r="F852" s="43"/>
      <c r="S852" s="2">
        <f t="shared" si="31"/>
        <v>107.82</v>
      </c>
      <c r="T852" s="21">
        <f t="shared" si="32"/>
        <v>-2.9635139303361945E-3</v>
      </c>
    </row>
    <row r="853" spans="2:20">
      <c r="B853" s="10">
        <v>40639</v>
      </c>
      <c r="C853" s="6">
        <v>3.1774</v>
      </c>
      <c r="D853" s="6">
        <v>108.38</v>
      </c>
      <c r="E853" s="11">
        <v>1461.5</v>
      </c>
      <c r="F853" s="43"/>
      <c r="S853" s="2">
        <f t="shared" si="31"/>
        <v>108.38</v>
      </c>
      <c r="T853" s="21">
        <f t="shared" si="32"/>
        <v>5.1804001144455537E-3</v>
      </c>
    </row>
    <row r="854" spans="2:20">
      <c r="B854" s="10">
        <v>40640</v>
      </c>
      <c r="C854" s="6">
        <v>3.1947999999999999</v>
      </c>
      <c r="D854" s="6">
        <v>109.82</v>
      </c>
      <c r="E854" s="11">
        <v>1459.5</v>
      </c>
      <c r="F854" s="43"/>
      <c r="S854" s="2">
        <f t="shared" si="31"/>
        <v>109.82</v>
      </c>
      <c r="T854" s="21">
        <f t="shared" si="32"/>
        <v>1.3199091712758499E-2</v>
      </c>
    </row>
    <row r="855" spans="2:20">
      <c r="B855" s="10">
        <v>40641</v>
      </c>
      <c r="C855" s="6">
        <v>3.3071999999999999</v>
      </c>
      <c r="D855" s="6">
        <v>112.27</v>
      </c>
      <c r="E855" s="11">
        <v>1469.5</v>
      </c>
      <c r="F855" s="43"/>
      <c r="S855" s="2">
        <f t="shared" si="31"/>
        <v>112.27</v>
      </c>
      <c r="T855" s="21">
        <f t="shared" si="32"/>
        <v>2.2064022619961654E-2</v>
      </c>
    </row>
    <row r="856" spans="2:20">
      <c r="B856" s="10">
        <v>40644</v>
      </c>
      <c r="C856" s="6">
        <v>3.2437999999999998</v>
      </c>
      <c r="D856" s="6">
        <v>109.5</v>
      </c>
      <c r="E856" s="11">
        <v>1468</v>
      </c>
      <c r="F856" s="43"/>
      <c r="S856" s="2">
        <f t="shared" si="31"/>
        <v>109.5</v>
      </c>
      <c r="T856" s="21">
        <f t="shared" si="32"/>
        <v>-2.4982135214132561E-2</v>
      </c>
    </row>
    <row r="857" spans="2:20">
      <c r="B857" s="10">
        <v>40645</v>
      </c>
      <c r="C857" s="6">
        <v>3.1589</v>
      </c>
      <c r="D857" s="6">
        <v>105.75</v>
      </c>
      <c r="E857" s="11">
        <v>1450.5</v>
      </c>
      <c r="F857" s="43"/>
      <c r="S857" s="2">
        <f t="shared" si="31"/>
        <v>105.75</v>
      </c>
      <c r="T857" s="21">
        <f t="shared" si="32"/>
        <v>-3.484673133016819E-2</v>
      </c>
    </row>
    <row r="858" spans="2:20">
      <c r="B858" s="10">
        <v>40646</v>
      </c>
      <c r="C858" s="6">
        <v>3.1916000000000002</v>
      </c>
      <c r="D858" s="6">
        <v>106.6</v>
      </c>
      <c r="E858" s="11">
        <v>1457.5</v>
      </c>
      <c r="F858" s="43"/>
      <c r="S858" s="2">
        <f t="shared" si="31"/>
        <v>106.6</v>
      </c>
      <c r="T858" s="21">
        <f t="shared" si="32"/>
        <v>8.0056938053567166E-3</v>
      </c>
    </row>
    <row r="859" spans="2:20">
      <c r="B859" s="10">
        <v>40647</v>
      </c>
      <c r="C859" s="6">
        <v>3.1787999999999998</v>
      </c>
      <c r="D859" s="6">
        <v>107.73</v>
      </c>
      <c r="E859" s="11">
        <v>1465.7</v>
      </c>
      <c r="F859" s="43"/>
      <c r="S859" s="2">
        <f t="shared" si="31"/>
        <v>107.73</v>
      </c>
      <c r="T859" s="21">
        <f t="shared" si="32"/>
        <v>1.054458517435704E-2</v>
      </c>
    </row>
    <row r="860" spans="2:20">
      <c r="B860" s="10">
        <v>40648</v>
      </c>
      <c r="C860" s="6">
        <v>3.2141999999999999</v>
      </c>
      <c r="D860" s="6">
        <v>109.17</v>
      </c>
      <c r="E860" s="11">
        <v>1476.75</v>
      </c>
      <c r="F860" s="43"/>
      <c r="S860" s="2">
        <f t="shared" si="31"/>
        <v>109.17</v>
      </c>
      <c r="T860" s="21">
        <f t="shared" si="32"/>
        <v>1.3278203386076982E-2</v>
      </c>
    </row>
    <row r="861" spans="2:20">
      <c r="B861" s="10">
        <v>40651</v>
      </c>
      <c r="C861" s="6">
        <v>3.1726000000000001</v>
      </c>
      <c r="D861" s="6">
        <v>106.7</v>
      </c>
      <c r="E861" s="11">
        <v>1493</v>
      </c>
      <c r="F861" s="43"/>
      <c r="S861" s="2">
        <f t="shared" si="31"/>
        <v>106.7</v>
      </c>
      <c r="T861" s="21">
        <f t="shared" si="32"/>
        <v>-2.2885141984470416E-2</v>
      </c>
    </row>
    <row r="862" spans="2:20">
      <c r="B862" s="10">
        <v>40652</v>
      </c>
      <c r="C862" s="6">
        <v>3.1459999999999999</v>
      </c>
      <c r="D862" s="6">
        <v>107.18</v>
      </c>
      <c r="E862" s="11">
        <v>1490.5</v>
      </c>
      <c r="F862" s="43"/>
      <c r="S862" s="2">
        <f t="shared" si="31"/>
        <v>107.18</v>
      </c>
      <c r="T862" s="21">
        <f t="shared" si="32"/>
        <v>4.4885057589965395E-3</v>
      </c>
    </row>
    <row r="863" spans="2:20">
      <c r="B863" s="10">
        <v>40653</v>
      </c>
      <c r="C863" s="6">
        <v>3.2077</v>
      </c>
      <c r="D863" s="6">
        <v>110.84</v>
      </c>
      <c r="E863" s="11">
        <v>1501</v>
      </c>
      <c r="F863" s="43"/>
      <c r="S863" s="2">
        <f t="shared" si="31"/>
        <v>110.84</v>
      </c>
      <c r="T863" s="21">
        <f t="shared" si="32"/>
        <v>3.3578055928073426E-2</v>
      </c>
    </row>
    <row r="864" spans="2:20">
      <c r="B864" s="10">
        <v>40654</v>
      </c>
      <c r="C864" s="6">
        <v>3.1837</v>
      </c>
      <c r="D864" s="6">
        <v>111.72</v>
      </c>
      <c r="E864" s="11">
        <v>1504</v>
      </c>
      <c r="F864" s="43"/>
      <c r="S864" s="2">
        <f t="shared" si="31"/>
        <v>111.72</v>
      </c>
      <c r="T864" s="21">
        <f t="shared" si="32"/>
        <v>7.9080210821983674E-3</v>
      </c>
    </row>
    <row r="865" spans="2:20">
      <c r="B865" s="10">
        <v>40655</v>
      </c>
      <c r="C865" s="6">
        <v>3.1837</v>
      </c>
      <c r="D865" s="6">
        <v>111.72</v>
      </c>
      <c r="E865" s="11">
        <v>1504</v>
      </c>
      <c r="F865" s="43"/>
      <c r="S865" s="2">
        <f t="shared" si="31"/>
        <v>111.72</v>
      </c>
      <c r="T865" s="21">
        <f t="shared" si="32"/>
        <v>0</v>
      </c>
    </row>
    <row r="866" spans="2:20">
      <c r="B866" s="10">
        <v>40658</v>
      </c>
      <c r="C866" s="6">
        <v>3.1644999999999999</v>
      </c>
      <c r="D866" s="6">
        <v>111.68</v>
      </c>
      <c r="E866" s="11">
        <v>1504</v>
      </c>
      <c r="F866" s="43"/>
      <c r="S866" s="2">
        <f t="shared" si="31"/>
        <v>111.68</v>
      </c>
      <c r="T866" s="21">
        <f t="shared" si="32"/>
        <v>-3.5810206291358288E-4</v>
      </c>
    </row>
    <row r="867" spans="2:20">
      <c r="B867" s="10">
        <v>40659</v>
      </c>
      <c r="C867" s="6">
        <v>3.2061000000000002</v>
      </c>
      <c r="D867" s="6">
        <v>111.72</v>
      </c>
      <c r="E867" s="11">
        <v>1497.5</v>
      </c>
      <c r="F867" s="43"/>
      <c r="S867" s="2">
        <f t="shared" si="31"/>
        <v>111.72</v>
      </c>
      <c r="T867" s="21">
        <f t="shared" si="32"/>
        <v>3.5810206291358619E-4</v>
      </c>
    </row>
    <row r="868" spans="2:20">
      <c r="B868" s="10">
        <v>40660</v>
      </c>
      <c r="C868" s="6">
        <v>3.2271999999999998</v>
      </c>
      <c r="D868" s="6">
        <v>112.31</v>
      </c>
      <c r="E868" s="11">
        <v>1511</v>
      </c>
      <c r="F868" s="43"/>
      <c r="S868" s="2">
        <f t="shared" si="31"/>
        <v>112.31</v>
      </c>
      <c r="T868" s="21">
        <f t="shared" si="32"/>
        <v>5.2671638979687923E-3</v>
      </c>
    </row>
    <row r="869" spans="2:20">
      <c r="B869" s="10">
        <v>40661</v>
      </c>
      <c r="C869" s="6">
        <v>3.2254</v>
      </c>
      <c r="D869" s="6">
        <v>112.38</v>
      </c>
      <c r="E869" s="11">
        <v>1535.5</v>
      </c>
      <c r="F869" s="43"/>
      <c r="S869" s="2">
        <f t="shared" si="31"/>
        <v>112.38</v>
      </c>
      <c r="T869" s="21">
        <f t="shared" si="32"/>
        <v>6.2308070910727998E-4</v>
      </c>
    </row>
    <row r="870" spans="2:20">
      <c r="B870" s="10">
        <v>40662</v>
      </c>
      <c r="C870" s="6">
        <v>3.2507999999999999</v>
      </c>
      <c r="D870" s="6">
        <v>113.39</v>
      </c>
      <c r="E870" s="11">
        <v>1535.5</v>
      </c>
      <c r="F870" s="43"/>
      <c r="S870" s="2">
        <f t="shared" si="31"/>
        <v>113.39</v>
      </c>
      <c r="T870" s="21">
        <f t="shared" si="32"/>
        <v>8.9472182996964255E-3</v>
      </c>
    </row>
    <row r="871" spans="2:20">
      <c r="B871" s="10">
        <v>40665</v>
      </c>
      <c r="C871" s="6">
        <v>3.2359</v>
      </c>
      <c r="D871" s="6">
        <v>113.03</v>
      </c>
      <c r="E871" s="11">
        <v>1535.5</v>
      </c>
      <c r="F871" s="43"/>
      <c r="S871" s="2">
        <f t="shared" si="31"/>
        <v>113.03</v>
      </c>
      <c r="T871" s="21">
        <f t="shared" si="32"/>
        <v>-3.1799337811086459E-3</v>
      </c>
    </row>
    <row r="872" spans="2:20">
      <c r="B872" s="10">
        <v>40666</v>
      </c>
      <c r="C872" s="6">
        <v>3.1745999999999999</v>
      </c>
      <c r="D872" s="6">
        <v>110.6</v>
      </c>
      <c r="E872" s="11">
        <v>1540.25</v>
      </c>
      <c r="F872" s="43"/>
      <c r="S872" s="2">
        <f t="shared" si="31"/>
        <v>110.6</v>
      </c>
      <c r="T872" s="21">
        <f t="shared" si="32"/>
        <v>-2.1733181114405361E-2</v>
      </c>
    </row>
    <row r="873" spans="2:20">
      <c r="B873" s="10">
        <v>40667</v>
      </c>
      <c r="C873" s="6">
        <v>3.1288</v>
      </c>
      <c r="D873" s="6">
        <v>108.79</v>
      </c>
      <c r="E873" s="11">
        <v>1541</v>
      </c>
      <c r="F873" s="43"/>
      <c r="S873" s="2">
        <f t="shared" si="31"/>
        <v>108.79</v>
      </c>
      <c r="T873" s="21">
        <f t="shared" si="32"/>
        <v>-1.6500670655243029E-2</v>
      </c>
    </row>
    <row r="874" spans="2:20">
      <c r="B874" s="10">
        <v>40668</v>
      </c>
      <c r="C874" s="6">
        <v>2.875</v>
      </c>
      <c r="D874" s="6">
        <v>99.89</v>
      </c>
      <c r="E874" s="11">
        <v>1511</v>
      </c>
      <c r="F874" s="43"/>
      <c r="S874" s="2">
        <f t="shared" si="31"/>
        <v>99.89</v>
      </c>
      <c r="T874" s="21">
        <f t="shared" si="32"/>
        <v>-8.5349837888932967E-2</v>
      </c>
    </row>
    <row r="875" spans="2:20">
      <c r="B875" s="10">
        <v>40669</v>
      </c>
      <c r="C875" s="6">
        <v>2.827</v>
      </c>
      <c r="D875" s="6">
        <v>96.87</v>
      </c>
      <c r="E875" s="11">
        <v>1486.5</v>
      </c>
      <c r="F875" s="43"/>
      <c r="S875" s="2">
        <f t="shared" si="31"/>
        <v>96.87</v>
      </c>
      <c r="T875" s="21">
        <f t="shared" si="32"/>
        <v>-3.0699707105764758E-2</v>
      </c>
    </row>
    <row r="876" spans="2:20">
      <c r="B876" s="10">
        <v>40672</v>
      </c>
      <c r="C876" s="6">
        <v>2.9506000000000001</v>
      </c>
      <c r="D876" s="6">
        <v>100.32</v>
      </c>
      <c r="E876" s="11">
        <v>1502</v>
      </c>
      <c r="F876" s="43"/>
      <c r="S876" s="2">
        <f t="shared" si="31"/>
        <v>100.32</v>
      </c>
      <c r="T876" s="21">
        <f t="shared" si="32"/>
        <v>3.499520344631693E-2</v>
      </c>
    </row>
    <row r="877" spans="2:20">
      <c r="B877" s="10">
        <v>40673</v>
      </c>
      <c r="C877" s="6">
        <v>2.9874999999999998</v>
      </c>
      <c r="D877" s="6">
        <v>103.39</v>
      </c>
      <c r="E877" s="11">
        <v>1513.5</v>
      </c>
      <c r="F877" s="43"/>
      <c r="S877" s="2">
        <f t="shared" si="31"/>
        <v>103.39</v>
      </c>
      <c r="T877" s="21">
        <f t="shared" si="32"/>
        <v>3.0143168713991156E-2</v>
      </c>
    </row>
    <row r="878" spans="2:20">
      <c r="B878" s="10">
        <v>40674</v>
      </c>
      <c r="C878" s="6">
        <v>2.8845999999999998</v>
      </c>
      <c r="D878" s="6">
        <v>97.88</v>
      </c>
      <c r="E878" s="11">
        <v>1508</v>
      </c>
      <c r="F878" s="43"/>
      <c r="S878" s="2">
        <f t="shared" si="31"/>
        <v>97.88</v>
      </c>
      <c r="T878" s="21">
        <f t="shared" si="32"/>
        <v>-5.4766007024130849E-2</v>
      </c>
    </row>
    <row r="879" spans="2:20">
      <c r="B879" s="10">
        <v>40675</v>
      </c>
      <c r="C879" s="6">
        <v>2.8986999999999998</v>
      </c>
      <c r="D879" s="6">
        <v>98.53</v>
      </c>
      <c r="E879" s="11">
        <v>1489.5</v>
      </c>
      <c r="F879" s="43"/>
      <c r="S879" s="2">
        <f t="shared" si="31"/>
        <v>98.53</v>
      </c>
      <c r="T879" s="21">
        <f t="shared" si="32"/>
        <v>6.6188317599122611E-3</v>
      </c>
    </row>
    <row r="880" spans="2:20">
      <c r="B880" s="10">
        <v>40676</v>
      </c>
      <c r="C880" s="6">
        <v>2.9297</v>
      </c>
      <c r="D880" s="6">
        <v>99.21</v>
      </c>
      <c r="E880" s="11">
        <v>1505.75</v>
      </c>
      <c r="F880" s="43"/>
      <c r="S880" s="2">
        <f t="shared" si="31"/>
        <v>99.21</v>
      </c>
      <c r="T880" s="21">
        <f t="shared" si="32"/>
        <v>6.8777453274278541E-3</v>
      </c>
    </row>
    <row r="881" spans="2:20">
      <c r="B881" s="10">
        <v>40679</v>
      </c>
      <c r="C881" s="6">
        <v>2.8643999999999998</v>
      </c>
      <c r="D881" s="6">
        <v>96.91</v>
      </c>
      <c r="E881" s="11">
        <v>1500.75</v>
      </c>
      <c r="F881" s="43"/>
      <c r="S881" s="2">
        <f t="shared" si="31"/>
        <v>96.91</v>
      </c>
      <c r="T881" s="21">
        <f t="shared" si="32"/>
        <v>-2.3456102915352391E-2</v>
      </c>
    </row>
    <row r="882" spans="2:20">
      <c r="B882" s="10">
        <v>40680</v>
      </c>
      <c r="C882" s="6">
        <v>2.8325999999999998</v>
      </c>
      <c r="D882" s="6">
        <v>96.4</v>
      </c>
      <c r="E882" s="11">
        <v>1478.5</v>
      </c>
      <c r="F882" s="43"/>
      <c r="S882" s="2">
        <f t="shared" si="31"/>
        <v>96.4</v>
      </c>
      <c r="T882" s="21">
        <f t="shared" si="32"/>
        <v>-5.27651112995865E-3</v>
      </c>
    </row>
    <row r="883" spans="2:20">
      <c r="B883" s="10">
        <v>40681</v>
      </c>
      <c r="C883" s="6">
        <v>2.8908999999999998</v>
      </c>
      <c r="D883" s="6">
        <v>99.52</v>
      </c>
      <c r="E883" s="11">
        <v>1496.5</v>
      </c>
      <c r="F883" s="43"/>
      <c r="S883" s="2">
        <f t="shared" si="31"/>
        <v>99.52</v>
      </c>
      <c r="T883" s="21">
        <f t="shared" si="32"/>
        <v>3.1852427374369274E-2</v>
      </c>
    </row>
    <row r="884" spans="2:20">
      <c r="B884" s="10">
        <v>40682</v>
      </c>
      <c r="C884" s="6">
        <v>2.8797000000000001</v>
      </c>
      <c r="D884" s="6">
        <v>97.99</v>
      </c>
      <c r="E884" s="11">
        <v>1493</v>
      </c>
      <c r="F884" s="43"/>
      <c r="S884" s="2">
        <f t="shared" si="31"/>
        <v>97.99</v>
      </c>
      <c r="T884" s="21">
        <f t="shared" si="32"/>
        <v>-1.5493196343142189E-2</v>
      </c>
    </row>
    <row r="885" spans="2:20">
      <c r="B885" s="10">
        <v>40683</v>
      </c>
      <c r="C885" s="6">
        <v>2.9033000000000002</v>
      </c>
      <c r="D885" s="6">
        <v>99.15</v>
      </c>
      <c r="E885" s="11">
        <v>1490.75</v>
      </c>
      <c r="F885" s="43"/>
      <c r="S885" s="2">
        <f t="shared" si="31"/>
        <v>99.15</v>
      </c>
      <c r="T885" s="21">
        <f t="shared" si="32"/>
        <v>1.1768422318078035E-2</v>
      </c>
    </row>
    <row r="886" spans="2:20">
      <c r="B886" s="10">
        <v>40686</v>
      </c>
      <c r="C886" s="6">
        <v>2.8371</v>
      </c>
      <c r="D886" s="6">
        <v>97.06</v>
      </c>
      <c r="E886" s="11">
        <v>1510.5</v>
      </c>
      <c r="F886" s="43"/>
      <c r="S886" s="2">
        <f t="shared" si="31"/>
        <v>97.06</v>
      </c>
      <c r="T886" s="21">
        <f t="shared" si="32"/>
        <v>-2.1304510988734839E-2</v>
      </c>
    </row>
    <row r="887" spans="2:20">
      <c r="B887" s="10">
        <v>40687</v>
      </c>
      <c r="C887" s="6">
        <v>2.8959999999999999</v>
      </c>
      <c r="D887" s="6">
        <v>99.13</v>
      </c>
      <c r="E887" s="11">
        <v>1527</v>
      </c>
      <c r="F887" s="43"/>
      <c r="S887" s="2">
        <f t="shared" si="31"/>
        <v>99.13</v>
      </c>
      <c r="T887" s="21">
        <f t="shared" si="32"/>
        <v>2.1102776067735817E-2</v>
      </c>
    </row>
    <row r="888" spans="2:20">
      <c r="B888" s="10">
        <v>40688</v>
      </c>
      <c r="C888" s="6">
        <v>2.9701</v>
      </c>
      <c r="D888" s="6">
        <v>100.78</v>
      </c>
      <c r="E888" s="11">
        <v>1526.25</v>
      </c>
      <c r="F888" s="43"/>
      <c r="S888" s="2">
        <f t="shared" si="31"/>
        <v>100.78</v>
      </c>
      <c r="T888" s="21">
        <f t="shared" si="32"/>
        <v>1.6507803207646006E-2</v>
      </c>
    </row>
    <row r="889" spans="2:20">
      <c r="B889" s="10">
        <v>40689</v>
      </c>
      <c r="C889" s="6">
        <v>2.9779</v>
      </c>
      <c r="D889" s="6">
        <v>100.18</v>
      </c>
      <c r="E889" s="11">
        <v>1518.5</v>
      </c>
      <c r="F889" s="43"/>
      <c r="S889" s="2">
        <f t="shared" si="31"/>
        <v>100.18</v>
      </c>
      <c r="T889" s="21">
        <f t="shared" si="32"/>
        <v>-5.9713553229812418E-3</v>
      </c>
    </row>
    <row r="890" spans="2:20">
      <c r="B890" s="10">
        <v>40690</v>
      </c>
      <c r="C890" s="6">
        <v>2.9855</v>
      </c>
      <c r="D890" s="6">
        <v>100.58</v>
      </c>
      <c r="E890" s="11">
        <v>1533</v>
      </c>
      <c r="F890" s="43"/>
      <c r="S890" s="2">
        <f t="shared" si="31"/>
        <v>100.58</v>
      </c>
      <c r="T890" s="21">
        <f t="shared" si="32"/>
        <v>3.984862814347765E-3</v>
      </c>
    </row>
    <row r="891" spans="2:20">
      <c r="B891" s="10">
        <v>40694</v>
      </c>
      <c r="C891" s="6">
        <v>3.0501</v>
      </c>
      <c r="D891" s="6">
        <v>102.7</v>
      </c>
      <c r="E891" s="11">
        <v>1536.5</v>
      </c>
      <c r="F891" s="43"/>
      <c r="S891" s="2">
        <f t="shared" si="31"/>
        <v>102.7</v>
      </c>
      <c r="T891" s="21">
        <f t="shared" si="32"/>
        <v>2.0858686190693941E-2</v>
      </c>
    </row>
    <row r="892" spans="2:20">
      <c r="B892" s="10">
        <v>40695</v>
      </c>
      <c r="C892" s="6">
        <v>2.9962</v>
      </c>
      <c r="D892" s="6">
        <v>100.3</v>
      </c>
      <c r="E892" s="11">
        <v>1533.75</v>
      </c>
      <c r="F892" s="43"/>
      <c r="S892" s="2">
        <f t="shared" si="31"/>
        <v>100.3</v>
      </c>
      <c r="T892" s="21">
        <f t="shared" si="32"/>
        <v>-2.3646421966622748E-2</v>
      </c>
    </row>
    <row r="893" spans="2:20">
      <c r="B893" s="10">
        <v>40696</v>
      </c>
      <c r="C893" s="6">
        <v>3.0314000000000001</v>
      </c>
      <c r="D893" s="6">
        <v>100.41</v>
      </c>
      <c r="E893" s="11">
        <v>1539.5</v>
      </c>
      <c r="F893" s="43"/>
      <c r="S893" s="2">
        <f t="shared" si="31"/>
        <v>100.41</v>
      </c>
      <c r="T893" s="21">
        <f t="shared" si="32"/>
        <v>1.0961089234551539E-3</v>
      </c>
    </row>
    <row r="894" spans="2:20">
      <c r="B894" s="10">
        <v>40697</v>
      </c>
      <c r="C894" s="6">
        <v>3.048</v>
      </c>
      <c r="D894" s="6">
        <v>100.28</v>
      </c>
      <c r="E894" s="11">
        <v>1540</v>
      </c>
      <c r="F894" s="43"/>
      <c r="S894" s="2">
        <f t="shared" si="31"/>
        <v>100.28</v>
      </c>
      <c r="T894" s="21">
        <f t="shared" si="32"/>
        <v>-1.2955306012522496E-3</v>
      </c>
    </row>
    <row r="895" spans="2:20">
      <c r="B895" s="10">
        <v>40700</v>
      </c>
      <c r="C895" s="6">
        <v>3.0049000000000001</v>
      </c>
      <c r="D895" s="6">
        <v>99.07</v>
      </c>
      <c r="E895" s="11">
        <v>1549</v>
      </c>
      <c r="F895" s="43"/>
      <c r="S895" s="2">
        <f t="shared" si="31"/>
        <v>99.07</v>
      </c>
      <c r="T895" s="21">
        <f t="shared" si="32"/>
        <v>-1.2139602305153801E-2</v>
      </c>
    </row>
    <row r="896" spans="2:20">
      <c r="B896" s="10">
        <v>40701</v>
      </c>
      <c r="C896" s="6">
        <v>3.0632999999999999</v>
      </c>
      <c r="D896" s="6">
        <v>99.18</v>
      </c>
      <c r="E896" s="11">
        <v>1545</v>
      </c>
      <c r="F896" s="43"/>
      <c r="S896" s="2">
        <f t="shared" si="31"/>
        <v>99.18</v>
      </c>
      <c r="T896" s="21">
        <f t="shared" si="32"/>
        <v>1.1097100760490142E-3</v>
      </c>
    </row>
    <row r="897" spans="2:20">
      <c r="B897" s="10">
        <v>40702</v>
      </c>
      <c r="C897" s="6">
        <v>3.0811999999999999</v>
      </c>
      <c r="D897" s="6">
        <v>100.77</v>
      </c>
      <c r="E897" s="11">
        <v>1537.75</v>
      </c>
      <c r="F897" s="43"/>
      <c r="S897" s="2">
        <f t="shared" si="31"/>
        <v>100.77</v>
      </c>
      <c r="T897" s="21">
        <f t="shared" si="32"/>
        <v>1.5904311231323104E-2</v>
      </c>
    </row>
    <row r="898" spans="2:20">
      <c r="B898" s="10">
        <v>40703</v>
      </c>
      <c r="C898" s="6">
        <v>3.1265999999999998</v>
      </c>
      <c r="D898" s="6">
        <v>101.95</v>
      </c>
      <c r="E898" s="11">
        <v>1537.75</v>
      </c>
      <c r="F898" s="43"/>
      <c r="S898" s="2">
        <f t="shared" si="31"/>
        <v>101.95</v>
      </c>
      <c r="T898" s="21">
        <f t="shared" si="32"/>
        <v>1.164180472815308E-2</v>
      </c>
    </row>
    <row r="899" spans="2:20">
      <c r="B899" s="10">
        <v>40704</v>
      </c>
      <c r="C899" s="6">
        <v>3.0926</v>
      </c>
      <c r="D899" s="6">
        <v>99.3</v>
      </c>
      <c r="E899" s="11">
        <v>1529.75</v>
      </c>
      <c r="F899" s="43"/>
      <c r="S899" s="2">
        <f t="shared" si="31"/>
        <v>99.3</v>
      </c>
      <c r="T899" s="21">
        <f t="shared" si="32"/>
        <v>-2.6336925969337278E-2</v>
      </c>
    </row>
    <row r="900" spans="2:20">
      <c r="B900" s="10">
        <v>40707</v>
      </c>
      <c r="C900" s="6">
        <v>3.0908000000000002</v>
      </c>
      <c r="D900" s="6">
        <v>97.2</v>
      </c>
      <c r="E900" s="11">
        <v>1526.25</v>
      </c>
      <c r="F900" s="43"/>
      <c r="S900" s="2">
        <f t="shared" si="31"/>
        <v>97.2</v>
      </c>
      <c r="T900" s="21">
        <f t="shared" si="32"/>
        <v>-2.1374859584733449E-2</v>
      </c>
    </row>
    <row r="901" spans="2:20">
      <c r="B901" s="10">
        <v>40708</v>
      </c>
      <c r="C901" s="6">
        <v>3.1107999999999998</v>
      </c>
      <c r="D901" s="6">
        <v>99.37</v>
      </c>
      <c r="E901" s="11">
        <v>1516</v>
      </c>
      <c r="F901" s="43"/>
      <c r="S901" s="2">
        <f t="shared" si="31"/>
        <v>99.37</v>
      </c>
      <c r="T901" s="21">
        <f t="shared" si="32"/>
        <v>2.2079545776878533E-2</v>
      </c>
    </row>
    <row r="902" spans="2:20">
      <c r="B902" s="10">
        <v>40709</v>
      </c>
      <c r="C902" s="6">
        <v>2.9710999999999999</v>
      </c>
      <c r="D902" s="6">
        <v>94.83</v>
      </c>
      <c r="E902" s="11">
        <v>1529.75</v>
      </c>
      <c r="F902" s="43"/>
      <c r="S902" s="2">
        <f t="shared" si="31"/>
        <v>94.83</v>
      </c>
      <c r="T902" s="21">
        <f t="shared" si="32"/>
        <v>-4.6764442347636014E-2</v>
      </c>
    </row>
    <row r="903" spans="2:20">
      <c r="B903" s="10">
        <v>40710</v>
      </c>
      <c r="C903" s="6">
        <v>2.9887999999999999</v>
      </c>
      <c r="D903" s="6">
        <v>94.95</v>
      </c>
      <c r="E903" s="11">
        <v>1523.25</v>
      </c>
      <c r="F903" s="43"/>
      <c r="S903" s="2">
        <f t="shared" si="31"/>
        <v>94.95</v>
      </c>
      <c r="T903" s="21">
        <f t="shared" si="32"/>
        <v>1.264622362658796E-3</v>
      </c>
    </row>
    <row r="904" spans="2:20">
      <c r="B904" s="10">
        <v>40711</v>
      </c>
      <c r="C904" s="6">
        <v>2.9683000000000002</v>
      </c>
      <c r="D904" s="6">
        <v>93.02</v>
      </c>
      <c r="E904" s="11">
        <v>1537.5</v>
      </c>
      <c r="F904" s="43"/>
      <c r="S904" s="2">
        <f t="shared" si="31"/>
        <v>93.02</v>
      </c>
      <c r="T904" s="21">
        <f t="shared" si="32"/>
        <v>-2.0535913462344055E-2</v>
      </c>
    </row>
    <row r="905" spans="2:20">
      <c r="B905" s="10">
        <v>40714</v>
      </c>
      <c r="C905" s="6">
        <v>2.9169999999999998</v>
      </c>
      <c r="D905" s="6">
        <v>93.23</v>
      </c>
      <c r="E905" s="11">
        <v>1544</v>
      </c>
      <c r="F905" s="43"/>
      <c r="S905" s="2">
        <f t="shared" si="31"/>
        <v>93.23</v>
      </c>
      <c r="T905" s="21">
        <f t="shared" si="32"/>
        <v>2.2550345126514694E-3</v>
      </c>
    </row>
    <row r="906" spans="2:20">
      <c r="B906" s="10">
        <v>40715</v>
      </c>
      <c r="C906" s="6">
        <v>2.875</v>
      </c>
      <c r="D906" s="6">
        <v>93.7</v>
      </c>
      <c r="E906" s="11">
        <v>1544.75</v>
      </c>
      <c r="F906" s="43"/>
      <c r="S906" s="2">
        <f t="shared" si="31"/>
        <v>93.7</v>
      </c>
      <c r="T906" s="21">
        <f t="shared" si="32"/>
        <v>5.0286309357741978E-3</v>
      </c>
    </row>
    <row r="907" spans="2:20">
      <c r="B907" s="10">
        <v>40716</v>
      </c>
      <c r="C907" s="6">
        <v>2.9424000000000001</v>
      </c>
      <c r="D907" s="6">
        <v>94.96</v>
      </c>
      <c r="E907" s="11">
        <v>1552.5</v>
      </c>
      <c r="F907" s="43"/>
      <c r="S907" s="2">
        <f t="shared" si="31"/>
        <v>94.96</v>
      </c>
      <c r="T907" s="21">
        <f t="shared" si="32"/>
        <v>1.3357561057035902E-2</v>
      </c>
    </row>
    <row r="908" spans="2:20">
      <c r="B908" s="10">
        <v>40717</v>
      </c>
      <c r="C908" s="6">
        <v>2.7717000000000001</v>
      </c>
      <c r="D908" s="6">
        <v>90.7</v>
      </c>
      <c r="E908" s="11">
        <v>1523</v>
      </c>
      <c r="F908" s="43"/>
      <c r="S908" s="2">
        <f t="shared" si="31"/>
        <v>90.7</v>
      </c>
      <c r="T908" s="21">
        <f t="shared" si="32"/>
        <v>-4.5898393180321552E-2</v>
      </c>
    </row>
    <row r="909" spans="2:20">
      <c r="B909" s="10">
        <v>40718</v>
      </c>
      <c r="C909" s="6">
        <v>2.7378</v>
      </c>
      <c r="D909" s="6">
        <v>90.89</v>
      </c>
      <c r="E909" s="11">
        <v>1514.75</v>
      </c>
      <c r="F909" s="43"/>
      <c r="S909" s="2">
        <f t="shared" si="31"/>
        <v>90.89</v>
      </c>
      <c r="T909" s="21">
        <f t="shared" si="32"/>
        <v>2.0926270095880752E-3</v>
      </c>
    </row>
    <row r="910" spans="2:20">
      <c r="B910" s="10">
        <v>40721</v>
      </c>
      <c r="C910" s="6">
        <v>2.7524000000000002</v>
      </c>
      <c r="D910" s="6">
        <v>90.65</v>
      </c>
      <c r="E910" s="11">
        <v>1498</v>
      </c>
      <c r="F910" s="43"/>
      <c r="S910" s="2">
        <f t="shared" si="31"/>
        <v>90.65</v>
      </c>
      <c r="T910" s="21">
        <f t="shared" si="32"/>
        <v>-2.6440469298189074E-3</v>
      </c>
    </row>
    <row r="911" spans="2:20">
      <c r="B911" s="10">
        <v>40722</v>
      </c>
      <c r="C911" s="6">
        <v>2.8176999999999999</v>
      </c>
      <c r="D911" s="6">
        <v>92.9</v>
      </c>
      <c r="E911" s="11">
        <v>1499</v>
      </c>
      <c r="F911" s="43"/>
      <c r="S911" s="2">
        <f t="shared" si="31"/>
        <v>92.9</v>
      </c>
      <c r="T911" s="21">
        <f t="shared" si="32"/>
        <v>2.4517708618932817E-2</v>
      </c>
    </row>
    <row r="912" spans="2:20">
      <c r="B912" s="10">
        <v>40723</v>
      </c>
      <c r="C912" s="6">
        <v>2.9077000000000002</v>
      </c>
      <c r="D912" s="6">
        <v>94.85</v>
      </c>
      <c r="E912" s="11">
        <v>1504.25</v>
      </c>
      <c r="F912" s="43"/>
      <c r="S912" s="2">
        <f t="shared" ref="S912:S952" si="33">D912</f>
        <v>94.85</v>
      </c>
      <c r="T912" s="21">
        <f t="shared" si="32"/>
        <v>2.0773050561230168E-2</v>
      </c>
    </row>
    <row r="913" spans="2:20">
      <c r="B913" s="10">
        <v>40724</v>
      </c>
      <c r="C913" s="6">
        <v>2.9363000000000001</v>
      </c>
      <c r="D913" s="6">
        <v>95.3</v>
      </c>
      <c r="E913" s="11">
        <v>1505.5</v>
      </c>
      <c r="F913" s="43"/>
      <c r="S913" s="2">
        <f t="shared" si="33"/>
        <v>95.3</v>
      </c>
      <c r="T913" s="21">
        <f t="shared" ref="T913:T952" si="34">LN(S913/S912)</f>
        <v>4.7331142791332791E-3</v>
      </c>
    </row>
    <row r="914" spans="2:20">
      <c r="B914" s="10">
        <v>40725</v>
      </c>
      <c r="C914" s="6">
        <v>2.9133</v>
      </c>
      <c r="D914" s="6">
        <v>94.81</v>
      </c>
      <c r="E914" s="11">
        <v>1483</v>
      </c>
      <c r="F914" s="43"/>
      <c r="S914" s="2">
        <f t="shared" si="33"/>
        <v>94.81</v>
      </c>
      <c r="T914" s="21">
        <f t="shared" si="34"/>
        <v>-5.1549217302886384E-3</v>
      </c>
    </row>
    <row r="915" spans="2:20">
      <c r="B915" s="10">
        <v>40728</v>
      </c>
      <c r="C915" s="6">
        <v>2.9133</v>
      </c>
      <c r="D915" s="6">
        <v>94.81</v>
      </c>
      <c r="E915" s="11">
        <v>1495</v>
      </c>
      <c r="F915" s="43"/>
      <c r="S915" s="2">
        <f t="shared" si="33"/>
        <v>94.81</v>
      </c>
      <c r="T915" s="21">
        <f t="shared" si="34"/>
        <v>0</v>
      </c>
    </row>
    <row r="916" spans="2:20">
      <c r="B916" s="10">
        <v>40729</v>
      </c>
      <c r="C916" s="6">
        <v>2.9441000000000002</v>
      </c>
      <c r="D916" s="6">
        <v>96.92</v>
      </c>
      <c r="E916" s="11">
        <v>1510</v>
      </c>
      <c r="F916" s="43"/>
      <c r="S916" s="2">
        <f t="shared" si="33"/>
        <v>96.92</v>
      </c>
      <c r="T916" s="21">
        <f t="shared" si="34"/>
        <v>2.2011007018457138E-2</v>
      </c>
    </row>
    <row r="917" spans="2:20">
      <c r="B917" s="10">
        <v>40730</v>
      </c>
      <c r="C917" s="6">
        <v>2.9521000000000002</v>
      </c>
      <c r="D917" s="6">
        <v>96.67</v>
      </c>
      <c r="E917" s="11">
        <v>1527.25</v>
      </c>
      <c r="F917" s="43"/>
      <c r="S917" s="2">
        <f t="shared" si="33"/>
        <v>96.67</v>
      </c>
      <c r="T917" s="21">
        <f t="shared" si="34"/>
        <v>-2.5827794718109804E-3</v>
      </c>
    </row>
    <row r="918" spans="2:20">
      <c r="B918" s="10">
        <v>40731</v>
      </c>
      <c r="C918" s="6">
        <v>3.0920000000000001</v>
      </c>
      <c r="D918" s="6">
        <v>98.7</v>
      </c>
      <c r="E918" s="11">
        <v>1527.5</v>
      </c>
      <c r="F918" s="43"/>
      <c r="S918" s="2">
        <f t="shared" si="33"/>
        <v>98.7</v>
      </c>
      <c r="T918" s="21">
        <f t="shared" si="34"/>
        <v>2.0781829962921782E-2</v>
      </c>
    </row>
    <row r="919" spans="2:20">
      <c r="B919" s="10">
        <v>40732</v>
      </c>
      <c r="C919" s="6">
        <v>3.0889000000000002</v>
      </c>
      <c r="D919" s="6">
        <v>96.2</v>
      </c>
      <c r="E919" s="11">
        <v>1541.5</v>
      </c>
      <c r="F919" s="43"/>
      <c r="S919" s="2">
        <f t="shared" si="33"/>
        <v>96.2</v>
      </c>
      <c r="T919" s="21">
        <f t="shared" si="34"/>
        <v>-2.5655588767775048E-2</v>
      </c>
    </row>
    <row r="920" spans="2:20">
      <c r="B920" s="10">
        <v>40735</v>
      </c>
      <c r="C920" s="6">
        <v>3.08</v>
      </c>
      <c r="D920" s="6">
        <v>95.16</v>
      </c>
      <c r="E920" s="11">
        <v>1555.5</v>
      </c>
      <c r="F920" s="43"/>
      <c r="S920" s="2">
        <f t="shared" si="33"/>
        <v>95.16</v>
      </c>
      <c r="T920" s="21">
        <f t="shared" si="34"/>
        <v>-1.0869672236903992E-2</v>
      </c>
    </row>
    <row r="921" spans="2:20">
      <c r="B921" s="10">
        <v>40736</v>
      </c>
      <c r="C921" s="6">
        <v>3.0775999999999999</v>
      </c>
      <c r="D921" s="6">
        <v>97.41</v>
      </c>
      <c r="E921" s="11">
        <v>1544.5</v>
      </c>
      <c r="F921" s="43"/>
      <c r="S921" s="2">
        <f t="shared" si="33"/>
        <v>97.41</v>
      </c>
      <c r="T921" s="21">
        <f t="shared" si="34"/>
        <v>2.3369189348107295E-2</v>
      </c>
    </row>
    <row r="922" spans="2:20">
      <c r="B922" s="10">
        <v>40737</v>
      </c>
      <c r="C922" s="6">
        <v>3.0922000000000001</v>
      </c>
      <c r="D922" s="6">
        <v>98.04</v>
      </c>
      <c r="E922" s="11">
        <v>1579</v>
      </c>
      <c r="F922" s="43"/>
      <c r="S922" s="2">
        <f t="shared" si="33"/>
        <v>98.04</v>
      </c>
      <c r="T922" s="21">
        <f t="shared" si="34"/>
        <v>6.4466838770476176E-3</v>
      </c>
    </row>
    <row r="923" spans="2:20">
      <c r="B923" s="10">
        <v>40738</v>
      </c>
      <c r="C923" s="6">
        <v>3.0773999999999999</v>
      </c>
      <c r="D923" s="6">
        <v>95.75</v>
      </c>
      <c r="E923" s="11">
        <v>1590.5</v>
      </c>
      <c r="F923" s="43"/>
      <c r="S923" s="2">
        <f t="shared" si="33"/>
        <v>95.75</v>
      </c>
      <c r="T923" s="21">
        <f t="shared" si="34"/>
        <v>-2.3634930599156521E-2</v>
      </c>
    </row>
    <row r="924" spans="2:20">
      <c r="B924" s="10">
        <v>40739</v>
      </c>
      <c r="C924" s="6">
        <v>3.1093000000000002</v>
      </c>
      <c r="D924" s="6">
        <v>97.24</v>
      </c>
      <c r="E924" s="11">
        <v>1587</v>
      </c>
      <c r="F924" s="43"/>
      <c r="S924" s="2">
        <f t="shared" si="33"/>
        <v>97.24</v>
      </c>
      <c r="T924" s="21">
        <f t="shared" si="34"/>
        <v>1.5441521387167268E-2</v>
      </c>
    </row>
    <row r="925" spans="2:20">
      <c r="B925" s="10">
        <v>40742</v>
      </c>
      <c r="C925" s="6">
        <v>3.0701999999999998</v>
      </c>
      <c r="D925" s="6">
        <v>95.94</v>
      </c>
      <c r="E925" s="11">
        <v>1599</v>
      </c>
      <c r="F925" s="43"/>
      <c r="S925" s="2">
        <f t="shared" si="33"/>
        <v>95.94</v>
      </c>
      <c r="T925" s="21">
        <f t="shared" si="34"/>
        <v>-1.3459153374004688E-2</v>
      </c>
    </row>
    <row r="926" spans="2:20">
      <c r="B926" s="10">
        <v>40743</v>
      </c>
      <c r="C926" s="6">
        <v>3.0905</v>
      </c>
      <c r="D926" s="6">
        <v>97.49</v>
      </c>
      <c r="E926" s="11">
        <v>1601</v>
      </c>
      <c r="F926" s="43"/>
      <c r="S926" s="2">
        <f t="shared" si="33"/>
        <v>97.49</v>
      </c>
      <c r="T926" s="21">
        <f t="shared" si="34"/>
        <v>1.6026812567262318E-2</v>
      </c>
    </row>
    <row r="927" spans="2:20">
      <c r="B927" s="10">
        <v>40744</v>
      </c>
      <c r="C927" s="6">
        <v>3.1109</v>
      </c>
      <c r="D927" s="6">
        <v>98.11</v>
      </c>
      <c r="E927" s="11">
        <v>1586</v>
      </c>
      <c r="F927" s="43"/>
      <c r="S927" s="2">
        <f t="shared" si="33"/>
        <v>98.11</v>
      </c>
      <c r="T927" s="21">
        <f t="shared" si="34"/>
        <v>6.3394895341192282E-3</v>
      </c>
    </row>
    <row r="928" spans="2:20">
      <c r="B928" s="10">
        <v>40745</v>
      </c>
      <c r="C928" s="6">
        <v>3.0916999999999999</v>
      </c>
      <c r="D928" s="6">
        <v>98.96</v>
      </c>
      <c r="E928" s="11">
        <v>1601</v>
      </c>
      <c r="F928" s="43"/>
      <c r="S928" s="2">
        <f t="shared" si="33"/>
        <v>98.96</v>
      </c>
      <c r="T928" s="21">
        <f t="shared" si="34"/>
        <v>8.6264299089328957E-3</v>
      </c>
    </row>
    <row r="929" spans="2:20">
      <c r="B929" s="10">
        <v>40746</v>
      </c>
      <c r="C929" s="6">
        <v>3.1204999999999998</v>
      </c>
      <c r="D929" s="6">
        <v>99.53</v>
      </c>
      <c r="E929" s="11">
        <v>1602</v>
      </c>
      <c r="F929" s="43"/>
      <c r="S929" s="2">
        <f t="shared" si="33"/>
        <v>99.53</v>
      </c>
      <c r="T929" s="21">
        <f t="shared" si="34"/>
        <v>5.7433781737397174E-3</v>
      </c>
    </row>
    <row r="930" spans="2:20">
      <c r="B930" s="10">
        <v>40749</v>
      </c>
      <c r="C930" s="6">
        <v>3.1002999999999998</v>
      </c>
      <c r="D930" s="6">
        <v>98.97</v>
      </c>
      <c r="E930" s="11">
        <v>1613.5</v>
      </c>
      <c r="F930" s="43"/>
      <c r="S930" s="2">
        <f t="shared" si="33"/>
        <v>98.97</v>
      </c>
      <c r="T930" s="21">
        <f t="shared" si="34"/>
        <v>-5.6423323493725083E-3</v>
      </c>
    </row>
    <row r="931" spans="2:20">
      <c r="B931" s="10">
        <v>40750</v>
      </c>
      <c r="C931" s="6">
        <v>3.1059000000000001</v>
      </c>
      <c r="D931" s="6">
        <v>99.61</v>
      </c>
      <c r="E931" s="11">
        <v>1612.75</v>
      </c>
      <c r="F931" s="43"/>
      <c r="S931" s="2">
        <f t="shared" si="33"/>
        <v>99.61</v>
      </c>
      <c r="T931" s="21">
        <f t="shared" si="34"/>
        <v>6.4457872484744629E-3</v>
      </c>
    </row>
    <row r="932" spans="2:20">
      <c r="B932" s="10">
        <v>40751</v>
      </c>
      <c r="C932" s="6">
        <v>3.0764</v>
      </c>
      <c r="D932" s="6">
        <v>97.4</v>
      </c>
      <c r="E932" s="11">
        <v>1625</v>
      </c>
      <c r="F932" s="43"/>
      <c r="S932" s="2">
        <f t="shared" si="33"/>
        <v>97.4</v>
      </c>
      <c r="T932" s="21">
        <f t="shared" si="34"/>
        <v>-2.2436350508584873E-2</v>
      </c>
    </row>
    <row r="933" spans="2:20">
      <c r="B933" s="10">
        <v>40752</v>
      </c>
      <c r="C933" s="6">
        <v>3.0990000000000002</v>
      </c>
      <c r="D933" s="6">
        <v>97.48</v>
      </c>
      <c r="E933" s="11">
        <v>1613.5</v>
      </c>
      <c r="F933" s="43"/>
      <c r="S933" s="2">
        <f t="shared" si="33"/>
        <v>97.48</v>
      </c>
      <c r="T933" s="21">
        <f t="shared" si="34"/>
        <v>8.2101810851600517E-4</v>
      </c>
    </row>
    <row r="934" spans="2:20">
      <c r="B934" s="10">
        <v>40753</v>
      </c>
      <c r="C934" s="6">
        <v>3.0912000000000002</v>
      </c>
      <c r="D934" s="6">
        <v>95.68</v>
      </c>
      <c r="E934" s="11">
        <v>1628.5</v>
      </c>
      <c r="F934" s="43"/>
      <c r="S934" s="2">
        <f t="shared" si="33"/>
        <v>95.68</v>
      </c>
      <c r="T934" s="21">
        <f t="shared" si="34"/>
        <v>-1.8637938554683882E-2</v>
      </c>
    </row>
    <row r="935" spans="2:20">
      <c r="B935" s="10">
        <v>40756</v>
      </c>
      <c r="C935" s="6">
        <v>3.0874000000000001</v>
      </c>
      <c r="D935" s="6">
        <v>94.98</v>
      </c>
      <c r="E935" s="11">
        <v>1623</v>
      </c>
      <c r="F935" s="43"/>
      <c r="S935" s="2">
        <f t="shared" si="33"/>
        <v>94.98</v>
      </c>
      <c r="T935" s="21">
        <f t="shared" si="34"/>
        <v>-7.3429470813458622E-3</v>
      </c>
    </row>
    <row r="936" spans="2:20">
      <c r="B936" s="10">
        <v>40757</v>
      </c>
      <c r="C936" s="6">
        <v>3.0853999999999999</v>
      </c>
      <c r="D936" s="6">
        <v>93.78</v>
      </c>
      <c r="E936" s="11">
        <v>1637.75</v>
      </c>
      <c r="F936" s="43"/>
      <c r="S936" s="2">
        <f t="shared" si="33"/>
        <v>93.78</v>
      </c>
      <c r="T936" s="21">
        <f t="shared" si="34"/>
        <v>-1.2714729459535579E-2</v>
      </c>
    </row>
    <row r="937" spans="2:20">
      <c r="B937" s="10">
        <v>40758</v>
      </c>
      <c r="C937" s="6">
        <v>3.0114000000000001</v>
      </c>
      <c r="D937" s="6">
        <v>91.87</v>
      </c>
      <c r="E937" s="11">
        <v>1669.25</v>
      </c>
      <c r="F937" s="43"/>
      <c r="S937" s="2">
        <f t="shared" si="33"/>
        <v>91.87</v>
      </c>
      <c r="T937" s="21">
        <f t="shared" si="34"/>
        <v>-2.0577079378065098E-2</v>
      </c>
    </row>
    <row r="938" spans="2:20">
      <c r="B938" s="10">
        <v>40759</v>
      </c>
      <c r="C938" s="6">
        <v>2.8839000000000001</v>
      </c>
      <c r="D938" s="6">
        <v>86.75</v>
      </c>
      <c r="E938" s="11">
        <v>1679.5</v>
      </c>
      <c r="F938" s="43"/>
      <c r="S938" s="2">
        <f t="shared" si="33"/>
        <v>86.75</v>
      </c>
      <c r="T938" s="21">
        <f t="shared" si="34"/>
        <v>-5.7344115456406559E-2</v>
      </c>
    </row>
    <row r="939" spans="2:20">
      <c r="B939" s="10">
        <v>40760</v>
      </c>
      <c r="C939" s="6">
        <v>2.9317000000000002</v>
      </c>
      <c r="D939" s="6">
        <v>86.89</v>
      </c>
      <c r="E939" s="11">
        <v>1658.75</v>
      </c>
      <c r="F939" s="43"/>
      <c r="S939" s="2">
        <f t="shared" si="33"/>
        <v>86.89</v>
      </c>
      <c r="T939" s="21">
        <f t="shared" si="34"/>
        <v>1.6125320241460758E-3</v>
      </c>
    </row>
    <row r="940" spans="2:20">
      <c r="B940" s="10">
        <v>40763</v>
      </c>
      <c r="C940" s="6">
        <v>2.7917000000000001</v>
      </c>
      <c r="D940" s="6">
        <v>81.27</v>
      </c>
      <c r="E940" s="11">
        <v>1693</v>
      </c>
      <c r="F940" s="43"/>
      <c r="S940" s="2">
        <f t="shared" si="33"/>
        <v>81.27</v>
      </c>
      <c r="T940" s="21">
        <f t="shared" si="34"/>
        <v>-6.6866006086001198E-2</v>
      </c>
    </row>
    <row r="941" spans="2:20">
      <c r="B941" s="10">
        <v>40764</v>
      </c>
      <c r="C941" s="6">
        <v>2.7547999999999999</v>
      </c>
      <c r="D941" s="6">
        <v>79.319999999999993</v>
      </c>
      <c r="E941" s="11">
        <v>1736</v>
      </c>
      <c r="F941" s="43"/>
      <c r="S941" s="2">
        <f t="shared" si="33"/>
        <v>79.319999999999993</v>
      </c>
      <c r="T941" s="21">
        <f t="shared" si="34"/>
        <v>-2.4286641113518189E-2</v>
      </c>
    </row>
    <row r="942" spans="2:20">
      <c r="B942" s="10">
        <v>40765</v>
      </c>
      <c r="C942" s="6">
        <v>2.8565999999999998</v>
      </c>
      <c r="D942" s="6">
        <v>83.05</v>
      </c>
      <c r="E942" s="11">
        <v>1772</v>
      </c>
      <c r="F942" s="43"/>
      <c r="S942" s="2">
        <f t="shared" si="33"/>
        <v>83.05</v>
      </c>
      <c r="T942" s="21">
        <f t="shared" si="34"/>
        <v>4.5952532407708663E-2</v>
      </c>
    </row>
    <row r="943" spans="2:20">
      <c r="B943" s="10">
        <v>40766</v>
      </c>
      <c r="C943" s="6">
        <v>2.8892000000000002</v>
      </c>
      <c r="D943" s="6">
        <v>85.48</v>
      </c>
      <c r="E943" s="11">
        <v>1760</v>
      </c>
      <c r="F943" s="43"/>
      <c r="S943" s="2">
        <f t="shared" si="33"/>
        <v>85.48</v>
      </c>
      <c r="T943" s="21">
        <f t="shared" si="34"/>
        <v>2.8839594391643127E-2</v>
      </c>
    </row>
    <row r="944" spans="2:20">
      <c r="B944" s="10">
        <v>40767</v>
      </c>
      <c r="C944" s="6">
        <v>2.8961999999999999</v>
      </c>
      <c r="D944" s="6">
        <v>85.19</v>
      </c>
      <c r="E944" s="11">
        <v>1736</v>
      </c>
      <c r="F944" s="43"/>
      <c r="S944" s="2">
        <f t="shared" si="33"/>
        <v>85.19</v>
      </c>
      <c r="T944" s="21">
        <f t="shared" si="34"/>
        <v>-3.398374396197786E-3</v>
      </c>
    </row>
    <row r="945" spans="2:20">
      <c r="B945" s="10">
        <v>40770</v>
      </c>
      <c r="C945" s="6">
        <v>2.9379</v>
      </c>
      <c r="D945" s="6">
        <v>87.88</v>
      </c>
      <c r="E945" s="11">
        <v>1739</v>
      </c>
      <c r="F945" s="43"/>
      <c r="S945" s="2">
        <f t="shared" si="33"/>
        <v>87.88</v>
      </c>
      <c r="T945" s="21">
        <f t="shared" si="34"/>
        <v>3.1088191461660305E-2</v>
      </c>
    </row>
    <row r="946" spans="2:20">
      <c r="B946" s="10">
        <v>40771</v>
      </c>
      <c r="C946" s="6">
        <v>2.9251</v>
      </c>
      <c r="D946" s="6">
        <v>86.65</v>
      </c>
      <c r="E946" s="11">
        <v>1782.5</v>
      </c>
      <c r="F946" s="43"/>
      <c r="S946" s="2">
        <f t="shared" si="33"/>
        <v>86.65</v>
      </c>
      <c r="T946" s="21">
        <f t="shared" si="34"/>
        <v>-1.4095231354794241E-2</v>
      </c>
    </row>
    <row r="947" spans="2:20">
      <c r="B947" s="10">
        <v>40772</v>
      </c>
      <c r="C947" s="6">
        <v>2.9529000000000001</v>
      </c>
      <c r="D947" s="6">
        <v>87.58</v>
      </c>
      <c r="E947" s="11">
        <v>1790</v>
      </c>
      <c r="F947" s="43"/>
      <c r="S947" s="2">
        <f t="shared" si="33"/>
        <v>87.58</v>
      </c>
      <c r="T947" s="21">
        <f t="shared" si="34"/>
        <v>1.0675645211637228E-2</v>
      </c>
    </row>
    <row r="948" spans="2:20">
      <c r="B948" s="10">
        <v>40773</v>
      </c>
      <c r="C948" s="6">
        <v>2.8622999999999998</v>
      </c>
      <c r="D948" s="6">
        <v>82.38</v>
      </c>
      <c r="E948" s="11">
        <v>1824</v>
      </c>
      <c r="F948" s="43"/>
      <c r="S948" s="2">
        <f t="shared" si="33"/>
        <v>82.38</v>
      </c>
      <c r="T948" s="21">
        <f t="shared" si="34"/>
        <v>-6.120997236531768E-2</v>
      </c>
    </row>
    <row r="949" spans="2:20">
      <c r="B949" s="10">
        <v>40774</v>
      </c>
      <c r="C949" s="6">
        <v>2.8895</v>
      </c>
      <c r="D949" s="6">
        <v>82.33</v>
      </c>
      <c r="E949" s="11">
        <v>1848</v>
      </c>
      <c r="F949" s="43"/>
      <c r="S949" s="2">
        <f t="shared" si="33"/>
        <v>82.33</v>
      </c>
      <c r="T949" s="21">
        <f t="shared" si="34"/>
        <v>-6.0712769760001232E-4</v>
      </c>
    </row>
    <row r="950" spans="2:20">
      <c r="B950" s="10">
        <v>40777</v>
      </c>
      <c r="C950" s="6">
        <v>2.8980000000000001</v>
      </c>
      <c r="D950" s="6">
        <v>84.42</v>
      </c>
      <c r="E950" s="11">
        <v>1848</v>
      </c>
      <c r="F950" s="43"/>
      <c r="S950" s="2">
        <f t="shared" si="33"/>
        <v>84.42</v>
      </c>
      <c r="T950" s="21">
        <f t="shared" si="34"/>
        <v>2.5068779044018084E-2</v>
      </c>
    </row>
    <row r="951" spans="2:20">
      <c r="B951" s="10">
        <v>40778</v>
      </c>
      <c r="C951" s="6">
        <v>2.93</v>
      </c>
      <c r="D951" s="6">
        <v>85.29</v>
      </c>
      <c r="E951" s="11">
        <v>1876</v>
      </c>
      <c r="F951" s="43"/>
      <c r="S951" s="2">
        <f t="shared" si="33"/>
        <v>85.29</v>
      </c>
      <c r="T951" s="21">
        <f t="shared" si="34"/>
        <v>1.0252873976665473E-2</v>
      </c>
    </row>
    <row r="952" spans="2:20" ht="15.75" thickBot="1">
      <c r="B952" s="12">
        <v>40779</v>
      </c>
      <c r="C952" s="13">
        <v>2.952</v>
      </c>
      <c r="D952" s="13">
        <v>85.16</v>
      </c>
      <c r="E952" s="14">
        <v>1770</v>
      </c>
      <c r="F952" s="43"/>
      <c r="S952" s="2">
        <f t="shared" si="33"/>
        <v>85.16</v>
      </c>
      <c r="T952" s="21">
        <f t="shared" si="34"/>
        <v>-1.5253743057395508E-3</v>
      </c>
    </row>
  </sheetData>
  <hyperlinks>
    <hyperlink ref="B7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="80" zoomScaleNormal="80" workbookViewId="0">
      <selection activeCell="E38" sqref="E38"/>
    </sheetView>
  </sheetViews>
  <sheetFormatPr defaultRowHeight="15"/>
  <cols>
    <col min="2" max="2" width="25.5703125" customWidth="1"/>
    <col min="3" max="3" width="31.7109375" customWidth="1"/>
  </cols>
  <sheetData>
    <row r="1" spans="1:3">
      <c r="A1" s="28" t="s">
        <v>17</v>
      </c>
      <c r="B1" s="28" t="s">
        <v>19</v>
      </c>
      <c r="C1" s="28" t="s">
        <v>20</v>
      </c>
    </row>
    <row r="2" spans="1:3">
      <c r="A2" s="29">
        <v>-0.12826721340913033</v>
      </c>
      <c r="B2" s="24">
        <v>1</v>
      </c>
      <c r="C2" s="25">
        <v>1.0672358591248667E-3</v>
      </c>
    </row>
    <row r="3" spans="1:3">
      <c r="A3" s="29">
        <v>-0.11761037492323195</v>
      </c>
      <c r="B3" s="24">
        <v>1</v>
      </c>
      <c r="C3" s="25">
        <v>2.1344717182497333E-3</v>
      </c>
    </row>
    <row r="4" spans="1:3">
      <c r="A4" s="29">
        <v>-0.10695353643733357</v>
      </c>
      <c r="B4" s="24">
        <v>3</v>
      </c>
      <c r="C4" s="25">
        <v>5.3361792956243331E-3</v>
      </c>
    </row>
    <row r="5" spans="1:3">
      <c r="A5" s="29">
        <v>-9.6296697951435181E-2</v>
      </c>
      <c r="B5" s="24">
        <v>3</v>
      </c>
      <c r="C5" s="25">
        <v>8.5378868729989333E-3</v>
      </c>
    </row>
    <row r="6" spans="1:3">
      <c r="A6" s="29">
        <v>-8.5639859465536802E-2</v>
      </c>
      <c r="B6" s="24">
        <v>5</v>
      </c>
      <c r="C6" s="25">
        <v>1.3874066168623266E-2</v>
      </c>
    </row>
    <row r="7" spans="1:3">
      <c r="A7" s="29">
        <v>-7.4983020979638423E-2</v>
      </c>
      <c r="B7" s="24">
        <v>3</v>
      </c>
      <c r="C7" s="25">
        <v>1.7075773745997867E-2</v>
      </c>
    </row>
    <row r="8" spans="1:3">
      <c r="A8" s="29">
        <v>-6.4326182493740031E-2</v>
      </c>
      <c r="B8" s="24">
        <v>8</v>
      </c>
      <c r="C8" s="25">
        <v>2.5613660618996798E-2</v>
      </c>
    </row>
    <row r="9" spans="1:3">
      <c r="A9" s="29">
        <v>-5.3669344007841652E-2</v>
      </c>
      <c r="B9" s="24">
        <v>16</v>
      </c>
      <c r="C9" s="25">
        <v>4.2689434364994665E-2</v>
      </c>
    </row>
    <row r="10" spans="1:3">
      <c r="A10" s="29">
        <v>-4.3012505521943273E-2</v>
      </c>
      <c r="B10" s="24">
        <v>18</v>
      </c>
      <c r="C10" s="25">
        <v>6.1899679829242264E-2</v>
      </c>
    </row>
    <row r="11" spans="1:3">
      <c r="A11" s="29">
        <v>-3.2355667036044894E-2</v>
      </c>
      <c r="B11" s="24">
        <v>33</v>
      </c>
      <c r="C11" s="25">
        <v>9.7118463180362866E-2</v>
      </c>
    </row>
    <row r="12" spans="1:3">
      <c r="A12" s="29">
        <v>-2.1698828550146515E-2</v>
      </c>
      <c r="B12" s="24">
        <v>72</v>
      </c>
      <c r="C12" s="25">
        <v>0.17395944503735325</v>
      </c>
    </row>
    <row r="13" spans="1:3">
      <c r="A13" s="29">
        <v>-1.1041990064248122E-2</v>
      </c>
      <c r="B13" s="24">
        <v>111</v>
      </c>
      <c r="C13" s="25">
        <v>0.29242262540021347</v>
      </c>
    </row>
    <row r="14" spans="1:3">
      <c r="A14" s="29">
        <v>-3.8515157834972946E-4</v>
      </c>
      <c r="B14" s="24">
        <v>168</v>
      </c>
      <c r="C14" s="25">
        <v>0.47171824973319104</v>
      </c>
    </row>
    <row r="15" spans="1:3">
      <c r="A15" s="29">
        <v>1.0271686907548649E-2</v>
      </c>
      <c r="B15" s="24">
        <v>206</v>
      </c>
      <c r="C15" s="25">
        <v>0.69156883671291358</v>
      </c>
    </row>
    <row r="16" spans="1:3">
      <c r="A16" s="29">
        <v>2.0928525393447028E-2</v>
      </c>
      <c r="B16" s="24">
        <v>117</v>
      </c>
      <c r="C16" s="25">
        <v>0.81643543223052295</v>
      </c>
    </row>
    <row r="17" spans="1:3">
      <c r="A17" s="29">
        <v>3.1585363879345407E-2</v>
      </c>
      <c r="B17" s="24">
        <v>88</v>
      </c>
      <c r="C17" s="25">
        <v>0.91035218783351124</v>
      </c>
    </row>
    <row r="18" spans="1:3">
      <c r="A18" s="29">
        <v>4.2242202365243786E-2</v>
      </c>
      <c r="B18" s="24">
        <v>39</v>
      </c>
      <c r="C18" s="25">
        <v>0.95197438633938103</v>
      </c>
    </row>
    <row r="19" spans="1:3">
      <c r="A19" s="29">
        <v>5.2899040851142165E-2</v>
      </c>
      <c r="B19" s="24">
        <v>17</v>
      </c>
      <c r="C19" s="25">
        <v>0.97011739594450375</v>
      </c>
    </row>
    <row r="20" spans="1:3">
      <c r="A20" s="29">
        <v>6.3555879337040544E-2</v>
      </c>
      <c r="B20" s="24">
        <v>5</v>
      </c>
      <c r="C20" s="25">
        <v>0.9754535752401281</v>
      </c>
    </row>
    <row r="21" spans="1:3">
      <c r="A21" s="29">
        <v>7.4212717822938923E-2</v>
      </c>
      <c r="B21" s="24">
        <v>5</v>
      </c>
      <c r="C21" s="25">
        <v>0.98078975453575246</v>
      </c>
    </row>
    <row r="22" spans="1:3">
      <c r="A22" s="29">
        <v>8.4869556308837302E-2</v>
      </c>
      <c r="B22" s="24">
        <v>4</v>
      </c>
      <c r="C22" s="25">
        <v>0.98505869797225187</v>
      </c>
    </row>
    <row r="23" spans="1:3">
      <c r="A23" s="29">
        <v>9.5526394794735708E-2</v>
      </c>
      <c r="B23" s="24">
        <v>4</v>
      </c>
      <c r="C23" s="25">
        <v>0.98932764140875129</v>
      </c>
    </row>
    <row r="24" spans="1:3">
      <c r="A24" s="29">
        <v>0.10618323328063409</v>
      </c>
      <c r="B24" s="24">
        <v>6</v>
      </c>
      <c r="C24" s="25">
        <v>0.99573105656350058</v>
      </c>
    </row>
    <row r="25" spans="1:3">
      <c r="A25" s="29">
        <v>0.11684007176653247</v>
      </c>
      <c r="B25" s="24">
        <v>0</v>
      </c>
      <c r="C25" s="25">
        <v>0.99573105656350058</v>
      </c>
    </row>
    <row r="26" spans="1:3">
      <c r="A26" s="29">
        <v>0.12749691025243087</v>
      </c>
      <c r="B26" s="24">
        <v>0</v>
      </c>
      <c r="C26" s="25">
        <v>0.99573105656350058</v>
      </c>
    </row>
    <row r="27" spans="1:3">
      <c r="A27" s="29">
        <v>0.13815374873832925</v>
      </c>
      <c r="B27" s="24">
        <v>2</v>
      </c>
      <c r="C27" s="25">
        <v>0.99786552828175024</v>
      </c>
    </row>
    <row r="28" spans="1:3">
      <c r="A28" s="29">
        <v>0.14881058722422763</v>
      </c>
      <c r="B28" s="24">
        <v>0</v>
      </c>
      <c r="C28" s="25">
        <v>0.99786552828175024</v>
      </c>
    </row>
    <row r="29" spans="1:3">
      <c r="A29" s="29">
        <v>0.15946742571012601</v>
      </c>
      <c r="B29" s="24">
        <v>0</v>
      </c>
      <c r="C29" s="25">
        <v>0.99786552828175024</v>
      </c>
    </row>
    <row r="30" spans="1:3">
      <c r="A30" s="29">
        <v>0.17012426419602439</v>
      </c>
      <c r="B30" s="24">
        <v>1</v>
      </c>
      <c r="C30" s="25">
        <v>0.99893276414087517</v>
      </c>
    </row>
    <row r="31" spans="1:3">
      <c r="A31" s="29">
        <v>0.18078110268192277</v>
      </c>
      <c r="B31" s="24">
        <v>0</v>
      </c>
      <c r="C31" s="25">
        <v>0.99893276414087517</v>
      </c>
    </row>
    <row r="32" spans="1:3" ht="15.75" thickBot="1">
      <c r="A32" s="30" t="s">
        <v>18</v>
      </c>
      <c r="B32" s="26">
        <v>1</v>
      </c>
      <c r="C32" s="27">
        <v>1</v>
      </c>
    </row>
    <row r="34" spans="2:3">
      <c r="C34" s="37" t="s">
        <v>29</v>
      </c>
    </row>
    <row r="35" spans="2:3">
      <c r="B35" t="s">
        <v>21</v>
      </c>
      <c r="C35">
        <f>SUM(B15:B32)</f>
        <v>495</v>
      </c>
    </row>
    <row r="36" spans="2:3">
      <c r="B36" t="s">
        <v>22</v>
      </c>
      <c r="C36">
        <f>SUM(B16:B32)</f>
        <v>289</v>
      </c>
    </row>
    <row r="37" spans="2:3">
      <c r="B37" t="s">
        <v>23</v>
      </c>
      <c r="C37">
        <f>SUM(B17:B32)</f>
        <v>172</v>
      </c>
    </row>
    <row r="38" spans="2:3">
      <c r="B38" t="s">
        <v>24</v>
      </c>
      <c r="C38">
        <f>SUM(B18:B32)</f>
        <v>84</v>
      </c>
    </row>
    <row r="39" spans="2:3">
      <c r="B39" t="s">
        <v>25</v>
      </c>
      <c r="C39">
        <f>SUM(B21:B32)</f>
        <v>23</v>
      </c>
    </row>
    <row r="40" spans="2:3">
      <c r="B40" t="s">
        <v>26</v>
      </c>
      <c r="C40">
        <f>SUM(B24:B32)</f>
        <v>10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&amp; VaR</vt:lpstr>
      <vt:lpstr>BackTesting Histogram</vt:lpstr>
    </vt:vector>
  </TitlesOfParts>
  <Company>Alchemy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Jawwad Farid</dc:creator>
  <cp:lastModifiedBy>Jawwad Farid</cp:lastModifiedBy>
  <dcterms:created xsi:type="dcterms:W3CDTF">2012-06-24T07:37:41Z</dcterms:created>
  <dcterms:modified xsi:type="dcterms:W3CDTF">2012-06-25T05:06:01Z</dcterms:modified>
</cp:coreProperties>
</file>